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akrami\Desktop\"/>
    </mc:Choice>
  </mc:AlternateContent>
  <xr:revisionPtr revIDLastSave="0" documentId="13_ncr:1_{45E34675-264D-4C65-B237-A94A1310896B}" xr6:coauthVersionLast="47" xr6:coauthVersionMax="47" xr10:uidLastSave="{00000000-0000-0000-0000-000000000000}"/>
  <bookViews>
    <workbookView xWindow="-120" yWindow="-120" windowWidth="29040" windowHeight="15720" firstSheet="5" activeTab="5" xr2:uid="{00000000-000D-0000-FFFF-FFFF00000000}"/>
  </bookViews>
  <sheets>
    <sheet name="سهام" sheetId="1" r:id="rId1"/>
    <sheet name="تبعی" sheetId="2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definedNames>
    <definedName name="_xlnm._FilterDatabase" localSheetId="8" hidden="1">'درآمد ناشی از تغییر قیمت اوراق'!$A$6:$Q$97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0" i="15"/>
  <c r="C9" i="15"/>
  <c r="C8" i="15"/>
  <c r="C7" i="15"/>
  <c r="K75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8" i="13"/>
  <c r="G75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8" i="13"/>
  <c r="I75" i="13"/>
  <c r="I8" i="13"/>
  <c r="Q109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8" i="12"/>
  <c r="O109" i="12"/>
  <c r="M109" i="12"/>
  <c r="K8" i="12"/>
  <c r="K109" i="12" s="1"/>
  <c r="I109" i="12"/>
  <c r="I105" i="12"/>
  <c r="I106" i="12"/>
  <c r="I107" i="12"/>
  <c r="I10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8" i="12"/>
  <c r="E109" i="12"/>
  <c r="C8" i="12"/>
  <c r="C109" i="12" s="1"/>
  <c r="U40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8" i="11"/>
  <c r="S40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8" i="11"/>
  <c r="M40" i="11"/>
  <c r="Q40" i="11"/>
  <c r="O40" i="11"/>
  <c r="O9" i="11"/>
  <c r="O14" i="11"/>
  <c r="O16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K40" i="11"/>
  <c r="K39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8" i="11"/>
  <c r="G40" i="11"/>
  <c r="E40" i="11"/>
  <c r="C40" i="11"/>
  <c r="I40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8" i="11"/>
  <c r="E9" i="11"/>
  <c r="E14" i="11"/>
  <c r="E16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O9" i="10"/>
  <c r="Q26" i="9"/>
  <c r="O97" i="9"/>
  <c r="M97" i="9"/>
  <c r="Q19" i="9"/>
  <c r="Q8" i="9"/>
  <c r="Q31" i="9"/>
  <c r="Q29" i="9"/>
  <c r="Q27" i="9"/>
  <c r="Q24" i="9"/>
  <c r="Q21" i="9"/>
  <c r="Q20" i="9"/>
  <c r="Q16" i="9"/>
  <c r="Q97" i="9" l="1"/>
  <c r="I26" i="9"/>
  <c r="I19" i="9"/>
  <c r="I8" i="9"/>
  <c r="M12" i="8"/>
  <c r="K12" i="8"/>
  <c r="I12" i="8"/>
  <c r="S12" i="8"/>
  <c r="Q12" i="8"/>
  <c r="O12" i="8"/>
  <c r="S51" i="6"/>
  <c r="K53" i="4"/>
  <c r="Y33" i="1"/>
  <c r="C11" i="15"/>
  <c r="E75" i="13"/>
  <c r="G109" i="12"/>
  <c r="Q56" i="10"/>
  <c r="O56" i="10"/>
  <c r="M56" i="10"/>
  <c r="I56" i="10"/>
  <c r="G56" i="10"/>
  <c r="E56" i="10"/>
  <c r="G97" i="9"/>
  <c r="E97" i="9"/>
  <c r="S140" i="7"/>
  <c r="Q140" i="7"/>
  <c r="O140" i="7"/>
  <c r="M140" i="7"/>
  <c r="K140" i="7"/>
  <c r="I140" i="7"/>
  <c r="G140" i="7"/>
  <c r="Q51" i="6"/>
  <c r="O51" i="6"/>
  <c r="M51" i="6"/>
  <c r="K51" i="6"/>
  <c r="AI74" i="3"/>
  <c r="AG74" i="3"/>
  <c r="AA74" i="3"/>
  <c r="W74" i="3"/>
  <c r="S74" i="3"/>
  <c r="Q74" i="3"/>
  <c r="W33" i="1"/>
  <c r="U33" i="1"/>
  <c r="O33" i="1"/>
  <c r="K33" i="1"/>
  <c r="G33" i="1"/>
  <c r="E33" i="1"/>
  <c r="I97" i="9" l="1"/>
</calcChain>
</file>

<file path=xl/sharedStrings.xml><?xml version="1.0" encoding="utf-8"?>
<sst xmlns="http://schemas.openxmlformats.org/spreadsheetml/2006/main" count="2759" uniqueCount="521">
  <si>
    <t>صندوق سرمایه‌گذاری ثابت حامی</t>
  </si>
  <si>
    <t>صورت وضعیت پورتفوی</t>
  </si>
  <si>
    <t>برای ماه منتهی به 1403/01/31</t>
  </si>
  <si>
    <t>نام شرکت</t>
  </si>
  <si>
    <t>1402/12/29</t>
  </si>
  <si>
    <t>تغییرات طی دوره</t>
  </si>
  <si>
    <t>1403/01/31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</si>
  <si>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</si>
  <si>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</si>
  <si>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</si>
  <si>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</si>
  <si>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</si>
  <si>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</si>
  <si>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</si>
  <si>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</si>
  <si>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</si>
  <si>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صادرات ایران</t>
  </si>
  <si>
    <t>سرمایه گذاری صدرتامین</t>
  </si>
  <si>
    <t>سرمایه‌گذاری‌بهمن‌</t>
  </si>
  <si>
    <t>صبا فولاد خلیج فارس</t>
  </si>
  <si>
    <t>صندوق س ثروت پویا-بخشی</t>
  </si>
  <si>
    <t>صندوق س جاویدان سهام مانی-سهام</t>
  </si>
  <si>
    <t>صندوق س شاخصی آرام مفید</t>
  </si>
  <si>
    <t>صندوق س صنایع مفید- بخشی</t>
  </si>
  <si>
    <t>صندوق س. اهرمی مفید-س -واحد عادی</t>
  </si>
  <si>
    <t>صندوق س.بخشی صنایع معیار-ب</t>
  </si>
  <si>
    <t>صندوق س.توسعه اندوخته آینده-س</t>
  </si>
  <si>
    <t>صندوق سرمایه گذاری آوای سهام کیان</t>
  </si>
  <si>
    <t>صندوق سرمایه‌گذاری تضمین اصل سرمایه مفید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</si>
  <si>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</si>
  <si>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</si>
  <si>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</si>
  <si>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</si>
  <si>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صندوق طلای عیار مفید</t>
  </si>
  <si>
    <t>گروه انتخاب الکترونیک آرمان</t>
  </si>
  <si>
    <t>مبین انرژی خلیج فارس</t>
  </si>
  <si>
    <t>سیمان‌شاهرود</t>
  </si>
  <si>
    <t>سیمان‌ ایلام‌</t>
  </si>
  <si>
    <t>گروه توسعه مالی مهرآیندگان</t>
  </si>
  <si>
    <t/>
  </si>
  <si>
    <t>تعداد اوراق تبعی</t>
  </si>
  <si>
    <t>قیمت اعمال</t>
  </si>
  <si>
    <t>تاریخ اعمال</t>
  </si>
  <si>
    <t>نرخ موثر</t>
  </si>
  <si>
    <t>اختیارف ت وبصادر-2498-03/05/02</t>
  </si>
  <si>
    <t>1403/05/02</t>
  </si>
  <si>
    <t>اختیارف ت وبهمن-5375-03/07/22</t>
  </si>
  <si>
    <t>1403/07/22</t>
  </si>
  <si>
    <t>اختیار ف.ت.انتخاب-40032-031123</t>
  </si>
  <si>
    <t>1403/11/23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</si>
  <si>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</si>
  <si>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</si>
  <si>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</si>
  <si>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</si>
  <si>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</si>
  <si>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</si>
  <si>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</si>
  <si>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</si>
  <si>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سلف آهن اسفنجی فولاد شادگان</t>
  </si>
  <si>
    <t>بله</t>
  </si>
  <si>
    <t>1402/08/29</t>
  </si>
  <si>
    <t>1403/08/29</t>
  </si>
  <si>
    <t>سلف شیر فرادما کاله</t>
  </si>
  <si>
    <t>1402/11/08</t>
  </si>
  <si>
    <t>1404/05/08</t>
  </si>
  <si>
    <t>سلف شیرفرادما سولیکو کاله</t>
  </si>
  <si>
    <t>سلف موازی استاندارد سنگ آهن</t>
  </si>
  <si>
    <t>1402/10/19</t>
  </si>
  <si>
    <t>1404/10/19</t>
  </si>
  <si>
    <t>سلف موازی پلی اتیلن سبک فیلم</t>
  </si>
  <si>
    <t>1402/12/15</t>
  </si>
  <si>
    <t>1404/12/15</t>
  </si>
  <si>
    <t>اجاره انرژی پاسارگاد14040302</t>
  </si>
  <si>
    <t>1400/03/02</t>
  </si>
  <si>
    <t>1404/03/01</t>
  </si>
  <si>
    <t>اجاره تابان سپهر14031126</t>
  </si>
  <si>
    <t>1399/12/03</t>
  </si>
  <si>
    <t>1403/12/03</t>
  </si>
  <si>
    <t>اجاره تجاری شستان14030915</t>
  </si>
  <si>
    <t>1399/09/15</t>
  </si>
  <si>
    <t>1403/09/15</t>
  </si>
  <si>
    <t>اسناد خزانه-م10بودجه00-031115</t>
  </si>
  <si>
    <t>1400/06/07</t>
  </si>
  <si>
    <t>1403/11/15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</si>
  <si>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</si>
  <si>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</si>
  <si>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</si>
  <si>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</si>
  <si>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</si>
  <si>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</si>
  <si>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</si>
  <si>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</si>
  <si>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</si>
  <si>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اسنادخزانه-م1بودجه00-030821</t>
  </si>
  <si>
    <t>1400/02/22</t>
  </si>
  <si>
    <t>1403/08/21</t>
  </si>
  <si>
    <t>اسنادخزانه-م1بودجه02-050325</t>
  </si>
  <si>
    <t>1402/06/19</t>
  </si>
  <si>
    <t>1405/03/25</t>
  </si>
  <si>
    <t>اسنادخزانه-م2بودجه00-031024</t>
  </si>
  <si>
    <t>1403/10/24</t>
  </si>
  <si>
    <t>اسنادخزانه-م2بودجه02-050923</t>
  </si>
  <si>
    <t>1405/09/23</t>
  </si>
  <si>
    <t>اسنادخزانه-م3بودجه02-050818</t>
  </si>
  <si>
    <t>1402/08/15</t>
  </si>
  <si>
    <t>1405/08/18</t>
  </si>
  <si>
    <t>اسنادخزانه-م4بودجه00-030522</t>
  </si>
  <si>
    <t>1400/03/11</t>
  </si>
  <si>
    <t>1403/05/22</t>
  </si>
  <si>
    <t>اسنادخزانه-م4بودجه01-040917</t>
  </si>
  <si>
    <t>1401/12/08</t>
  </si>
  <si>
    <t>1404/09/16</t>
  </si>
  <si>
    <t>اسنادخزانه-م5بودجه00-030626</t>
  </si>
  <si>
    <t>اسنادخزانه-م5بودجه01-041015</t>
  </si>
  <si>
    <t>1404/10/14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</si>
  <si>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</si>
  <si>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</si>
  <si>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</si>
  <si>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</si>
  <si>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</si>
  <si>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اسنادخزانه-م7بودجه00-030912</t>
  </si>
  <si>
    <t>1400/04/14</t>
  </si>
  <si>
    <t>1403/09/12</t>
  </si>
  <si>
    <t>اسنادخزانه-م7بودجه01-040714</t>
  </si>
  <si>
    <t>1404/07/13</t>
  </si>
  <si>
    <t>اسنادخزانه-م8بودجه00-030919</t>
  </si>
  <si>
    <t>1400/06/16</t>
  </si>
  <si>
    <t>1403/09/19</t>
  </si>
  <si>
    <t>اسنادخزانه-م8بودجه01-040728</t>
  </si>
  <si>
    <t>1401/12/28</t>
  </si>
  <si>
    <t>1404/07/27</t>
  </si>
  <si>
    <t>اسنادخزانه-م9بودجه01-040826</t>
  </si>
  <si>
    <t>1404/08/25</t>
  </si>
  <si>
    <t>صکوک اجاره خوارزم411-6ماهه20%</t>
  </si>
  <si>
    <t>1400/11/18</t>
  </si>
  <si>
    <t>1404/11/17</t>
  </si>
  <si>
    <t>صکوک اجاره شستا311-بدون ضامن</t>
  </si>
  <si>
    <t>1399/11/25</t>
  </si>
  <si>
    <t>1403/11/25</t>
  </si>
  <si>
    <t>صکوک اجاره صملی404-6ماهه18%</t>
  </si>
  <si>
    <t>1400/05/05</t>
  </si>
  <si>
    <t>1404/05/04</t>
  </si>
  <si>
    <t>صکوک اجاره صند412-بدون ضامن</t>
  </si>
  <si>
    <t>1400/12/23</t>
  </si>
  <si>
    <t>1404/12/22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</si>
  <si>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</si>
  <si>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</si>
  <si>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</si>
  <si>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</si>
  <si>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</si>
  <si>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</si>
  <si>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صکوک اجاره گل گهر309-3ماهه20%</t>
  </si>
  <si>
    <t>صکوک اجاره معادن407-3ماهه18%</t>
  </si>
  <si>
    <t>1400/07/19</t>
  </si>
  <si>
    <t>1404/07/18</t>
  </si>
  <si>
    <t>صکوک مرابحه خزامیا601-3ماهه18%</t>
  </si>
  <si>
    <t>1402/01/07</t>
  </si>
  <si>
    <t>1406/01/07</t>
  </si>
  <si>
    <t>صکوک مرابحه دعبید12-3ماهه18%</t>
  </si>
  <si>
    <t>1400/12/25</t>
  </si>
  <si>
    <t>1404/12/24</t>
  </si>
  <si>
    <t>صکوک مرابحه دعبید602-3ماهه18%</t>
  </si>
  <si>
    <t>1402/02/09</t>
  </si>
  <si>
    <t>1406/02/09</t>
  </si>
  <si>
    <t>صکوک مرابحه دعبید69-3ماهه23%</t>
  </si>
  <si>
    <t>1402/09/07</t>
  </si>
  <si>
    <t>1406/09/07</t>
  </si>
  <si>
    <t>صکوک مرابحه سایپا308-3ماهه 18%</t>
  </si>
  <si>
    <t>1399/08/21</t>
  </si>
  <si>
    <t>صکوک مرابحه صایپا409-3ماهه 18%</t>
  </si>
  <si>
    <t>1400/09/24</t>
  </si>
  <si>
    <t>1404/09/23</t>
  </si>
  <si>
    <t>صکوک مرابحه صکورش302-3ماهه18%</t>
  </si>
  <si>
    <t>1401/02/31</t>
  </si>
  <si>
    <t>1403/02/31</t>
  </si>
  <si>
    <t>صکوک مرابحه فخوز412-بدون ضامن</t>
  </si>
  <si>
    <t>1404/12/07</t>
  </si>
  <si>
    <t>صکوک منفعت نفت0312-6ماهه 18/5%</t>
  </si>
  <si>
    <t>1399/12/17</t>
  </si>
  <si>
    <t>1403/12/17</t>
  </si>
  <si>
    <t>صکوک منفعت نفت1312-6ماهه 18/5%</t>
  </si>
  <si>
    <t>مرابحه اورند پیشرو-مفید051118</t>
  </si>
  <si>
    <t>1402/11/18</t>
  </si>
  <si>
    <t>1405/11/18</t>
  </si>
  <si>
    <t>مرابحه تجارت کوشش سپاهان060604</t>
  </si>
  <si>
    <t>1402/06/04</t>
  </si>
  <si>
    <t>1406/06/04</t>
  </si>
  <si>
    <t>مرابحه شهر فرش-مفید060921</t>
  </si>
  <si>
    <t>1402/09/21</t>
  </si>
  <si>
    <t>1406/09/21</t>
  </si>
  <si>
    <t>مرابحه عام دولت107-ش.خ030724</t>
  </si>
  <si>
    <t>1401/03/24</t>
  </si>
  <si>
    <t>1403/07/24</t>
  </si>
  <si>
    <t>مرابحه عام دولت112-ش.خ 040408</t>
  </si>
  <si>
    <t>1401/06/08</t>
  </si>
  <si>
    <t>1404/04/07</t>
  </si>
  <si>
    <t>مرابحه عام دولت126-ش.خ031223</t>
  </si>
  <si>
    <t>1401/12/23</t>
  </si>
  <si>
    <t>1403/12/23</t>
  </si>
  <si>
    <t>مرابحه عام دولت127-ش.خ040623</t>
  </si>
  <si>
    <t>1404/06/22</t>
  </si>
  <si>
    <t>مرابحه عام دولت130-ش.خ031110</t>
  </si>
  <si>
    <t>1402/05/10</t>
  </si>
  <si>
    <t>1403/11/10</t>
  </si>
  <si>
    <t>مرابحه عام دولت132-ش.خ041110</t>
  </si>
  <si>
    <t>1404/11/09</t>
  </si>
  <si>
    <t>2.63%</t>
  </si>
  <si>
    <t>مرابحه عام دولت139-ش.خ040804</t>
  </si>
  <si>
    <t>1402/07/04</t>
  </si>
  <si>
    <t>1404/08/03</t>
  </si>
  <si>
    <t>مرابحه عام دولت143-ش.خ041009</t>
  </si>
  <si>
    <t>1402/08/09</t>
  </si>
  <si>
    <t>1404/10/08</t>
  </si>
  <si>
    <t>مرابحه عام دولت5-ش.خ 0309</t>
  </si>
  <si>
    <t>1399/09/05</t>
  </si>
  <si>
    <t>1403/09/05</t>
  </si>
  <si>
    <t>مرابحه عام دولت69-ش.خ0310</t>
  </si>
  <si>
    <t>1399/10/21</t>
  </si>
  <si>
    <t>1403/10/21</t>
  </si>
  <si>
    <t>مرابحه عام دولت71-ش.خ0311</t>
  </si>
  <si>
    <t>1399/11/08</t>
  </si>
  <si>
    <t>1403/11/08</t>
  </si>
  <si>
    <t>مرابحه عام دولت72-ش.خ0311</t>
  </si>
  <si>
    <t>1399/11/13</t>
  </si>
  <si>
    <t>1403/11/13</t>
  </si>
  <si>
    <t>مرابحه عام دولت87-ش.خ030304</t>
  </si>
  <si>
    <t>1400/03/04</t>
  </si>
  <si>
    <t>1403/03/04</t>
  </si>
  <si>
    <t>مرابحه عام دولت94-ش.خ030816</t>
  </si>
  <si>
    <t>1400/09/16</t>
  </si>
  <si>
    <t>1403/08/16</t>
  </si>
  <si>
    <t>1.21%</t>
  </si>
  <si>
    <t>مرابحه ماموت خودرو050722</t>
  </si>
  <si>
    <t>1402/07/22</t>
  </si>
  <si>
    <t>1405/07/22</t>
  </si>
  <si>
    <t>مرابحه کرمان موتور14030915</t>
  </si>
  <si>
    <t>1400/09/15</t>
  </si>
  <si>
    <t>50.75%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</si>
  <si>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</si>
  <si>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</si>
  <si>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</si>
  <si>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</si>
  <si>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</si>
  <si>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-6.89%</t>
  </si>
  <si>
    <t>-2.47%</t>
  </si>
  <si>
    <t>1.35%</t>
  </si>
  <si>
    <t>-3.34%</t>
  </si>
  <si>
    <t>-5.18%</t>
  </si>
  <si>
    <t>-9.63%</t>
  </si>
  <si>
    <t>-4.89%</t>
  </si>
  <si>
    <t>-3.72%</t>
  </si>
  <si>
    <t>-9.16%</t>
  </si>
  <si>
    <t>-6.05%</t>
  </si>
  <si>
    <t>-2.25%</t>
  </si>
  <si>
    <t>-2.27%</t>
  </si>
  <si>
    <t>-4.70%</t>
  </si>
  <si>
    <t>-6.85%</t>
  </si>
  <si>
    <t>-0.46%</t>
  </si>
  <si>
    <t>-7.12%</t>
  </si>
  <si>
    <t>-0.80%</t>
  </si>
  <si>
    <t>2.01%</t>
  </si>
  <si>
    <t>-9.11%</t>
  </si>
  <si>
    <t>-10.00%</t>
  </si>
  <si>
    <t>-0.65%</t>
  </si>
  <si>
    <t>-8.67%</t>
  </si>
  <si>
    <t>-9.69%</t>
  </si>
  <si>
    <t>-5.60%</t>
  </si>
  <si>
    <t>-3.98%</t>
  </si>
  <si>
    <t>-6.71%</t>
  </si>
  <si>
    <t>-0.33%</t>
  </si>
  <si>
    <t>-7.28%</t>
  </si>
  <si>
    <t>-5.10%</t>
  </si>
  <si>
    <t>0.60%</t>
  </si>
  <si>
    <t>-7.03%</t>
  </si>
  <si>
    <t>0.72%</t>
  </si>
  <si>
    <t>2.28%</t>
  </si>
  <si>
    <t>-8.75%</t>
  </si>
  <si>
    <t>1.63%</t>
  </si>
  <si>
    <t>-3.84%</t>
  </si>
  <si>
    <t>-9.24%</t>
  </si>
  <si>
    <t>-3.65%</t>
  </si>
  <si>
    <t>-7.14%</t>
  </si>
  <si>
    <t>-3.17%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</si>
  <si>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</si>
  <si>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</si>
  <si>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</si>
  <si>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</si>
  <si>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</si>
  <si>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</si>
  <si>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</si>
  <si>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</si>
  <si>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</si>
  <si>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</si>
  <si>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</si>
  <si>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</si>
  <si>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</si>
  <si>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</si>
  <si>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</si>
  <si>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</si>
  <si>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</si>
  <si>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</si>
  <si>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</si>
  <si>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بانک مسکن شهرک راه آهن</t>
  </si>
  <si>
    <t>420221709157</t>
  </si>
  <si>
    <t>1402/06/05</t>
  </si>
  <si>
    <t>207110144221441</t>
  </si>
  <si>
    <t>حساب جاری</t>
  </si>
  <si>
    <t>1402/08/24</t>
  </si>
  <si>
    <t>207307144221441</t>
  </si>
  <si>
    <t>سپرده بلند مدت</t>
  </si>
  <si>
    <t>1402/08/30</t>
  </si>
  <si>
    <t>بانک ملت مستقل مرکزی</t>
  </si>
  <si>
    <t>9975234530</t>
  </si>
  <si>
    <t>بانک تجارت کار</t>
  </si>
  <si>
    <t>11146716</t>
  </si>
  <si>
    <t>1402/09/11</t>
  </si>
  <si>
    <t>9008657064</t>
  </si>
  <si>
    <t>1402/09/27</t>
  </si>
  <si>
    <t>9011386883</t>
  </si>
  <si>
    <t>1402/09/30</t>
  </si>
  <si>
    <t>9012936873</t>
  </si>
  <si>
    <t>1402/10/02</t>
  </si>
  <si>
    <t>بانک اقتصاد نوین اقدسیه</t>
  </si>
  <si>
    <t>1-34463344-850-216</t>
  </si>
  <si>
    <t>1402/10/23</t>
  </si>
  <si>
    <t>9045616773</t>
  </si>
  <si>
    <t>1402/10/25</t>
  </si>
  <si>
    <t>بانک مسکن دانشگاه امیر کبیر</t>
  </si>
  <si>
    <t>5600877333684</t>
  </si>
  <si>
    <t>216283344633442</t>
  </si>
  <si>
    <t>0479601946755</t>
  </si>
  <si>
    <t>1402/11/24</t>
  </si>
  <si>
    <t>216-283-34463344-3</t>
  </si>
  <si>
    <t>1402/11/25</t>
  </si>
  <si>
    <t>بانک اقتصاد نوین حافظ</t>
  </si>
  <si>
    <t>106-283-34463344-2</t>
  </si>
  <si>
    <t>0479601991067</t>
  </si>
  <si>
    <t>1402/11/30</t>
  </si>
  <si>
    <t>216283344633444</t>
  </si>
  <si>
    <t>207307144221446</t>
  </si>
  <si>
    <t>5600877333783</t>
  </si>
  <si>
    <t>1402/12/05</t>
  </si>
  <si>
    <t>207307144221447</t>
  </si>
  <si>
    <t>1402/12/07</t>
  </si>
  <si>
    <t>0479602075023</t>
  </si>
  <si>
    <t>بانک مسکن نیاوران</t>
  </si>
  <si>
    <t>5600877333817</t>
  </si>
  <si>
    <t>1402/12/08</t>
  </si>
  <si>
    <t>5600887334482</t>
  </si>
  <si>
    <t>1402/12/12</t>
  </si>
  <si>
    <t>بانک مسکن شهید قندی</t>
  </si>
  <si>
    <t>5600877333841</t>
  </si>
  <si>
    <t>1402/12/13</t>
  </si>
  <si>
    <t>بانک مسکن کریم خان زند</t>
  </si>
  <si>
    <t>5600887334557</t>
  </si>
  <si>
    <t>1402/12/16</t>
  </si>
  <si>
    <t>بانک ملت چهار راه جهان کودک</t>
  </si>
  <si>
    <t>9102771456</t>
  </si>
  <si>
    <t>1402/12/19</t>
  </si>
  <si>
    <t>بانک خاورمیانه آفریقا</t>
  </si>
  <si>
    <t>100960935000000516</t>
  </si>
  <si>
    <t>1402/12/20</t>
  </si>
  <si>
    <t>9103797174</t>
  </si>
  <si>
    <t>20730714422144008</t>
  </si>
  <si>
    <t>1402/12/27</t>
  </si>
  <si>
    <t>0479602256137</t>
  </si>
  <si>
    <t>100960118000000084</t>
  </si>
  <si>
    <t>1402/12/28</t>
  </si>
  <si>
    <t>0479602301463</t>
  </si>
  <si>
    <t>1403/01/06</t>
  </si>
  <si>
    <t>بانک ملت جهان کودک</t>
  </si>
  <si>
    <t>91141897272</t>
  </si>
  <si>
    <t>بانک صادرات بورس کالا</t>
  </si>
  <si>
    <t>0218775546000</t>
  </si>
  <si>
    <t>1403/01/08</t>
  </si>
  <si>
    <t>0407169802002</t>
  </si>
  <si>
    <t>بانک صادرات دکتر شریعتی</t>
  </si>
  <si>
    <t>0407169803000</t>
  </si>
  <si>
    <t>0479602338158</t>
  </si>
  <si>
    <t>1403/01/11</t>
  </si>
  <si>
    <t>بانک صادرات سپهبد قرنی</t>
  </si>
  <si>
    <t>0407172060001</t>
  </si>
  <si>
    <t>0479602401056</t>
  </si>
  <si>
    <t>1403/01/21</t>
  </si>
  <si>
    <t>207307144221449</t>
  </si>
  <si>
    <t>1403/01/27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</si>
  <si>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</si>
  <si>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</si>
  <si>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</si>
  <si>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</si>
  <si>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</si>
  <si>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</si>
  <si>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</si>
  <si>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</si>
  <si>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</si>
  <si>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دولت100-ش.خ021127</t>
  </si>
  <si>
    <t>1402/11/27</t>
  </si>
  <si>
    <t>صکوک مرابحه خزامیا511-3ماهه18%</t>
  </si>
  <si>
    <t>1405/11/17</t>
  </si>
  <si>
    <t>اجاره ت. انرژی تدبیر14051013</t>
  </si>
  <si>
    <t>1405/10/13</t>
  </si>
  <si>
    <t>اجاره صبا تامین دماوند14050809</t>
  </si>
  <si>
    <t>1405/08/09</t>
  </si>
  <si>
    <t>مرابحه عام دولت114-ش.خ021229</t>
  </si>
  <si>
    <t>اجاره تابان کاردان14041015</t>
  </si>
  <si>
    <t>1404/10/15</t>
  </si>
  <si>
    <t>صکوک مرابحه صایپا049-3ماهه 18%</t>
  </si>
  <si>
    <t>مرابحه عام دولت3-ش.خ0211</t>
  </si>
  <si>
    <t>1402/11/13</t>
  </si>
  <si>
    <t>خرید دین توسعه کیش14021110</t>
  </si>
  <si>
    <t>1402/11/10</t>
  </si>
  <si>
    <t>اجاره مهرآیندگان لوتوس0311</t>
  </si>
  <si>
    <t>مرابحه عام دولتی65-ش.خ0210</t>
  </si>
  <si>
    <t>1402/10/16</t>
  </si>
  <si>
    <t>مرابحه عام دولتی6-ش.خ0210</t>
  </si>
  <si>
    <t>مرابحه عام دولت5-ش.خ 0209</t>
  </si>
  <si>
    <t>صکوک مرابحه سایپا038-3ماهه 18%</t>
  </si>
  <si>
    <t>صکوک اجاره معادن212-6ماهه21%</t>
  </si>
  <si>
    <t>1402/12/14</t>
  </si>
  <si>
    <t>اجاره تابان لوتوس14021206</t>
  </si>
  <si>
    <t>1402/12/06</t>
  </si>
  <si>
    <t>اجاره تامین اجتماعی-سپهر991226</t>
  </si>
  <si>
    <t>1399/12/26</t>
  </si>
  <si>
    <t>ص مرابحه خودرو412- 3ماهه 18%</t>
  </si>
  <si>
    <t>1400/12/05</t>
  </si>
  <si>
    <t>بانک تجارت 096</t>
  </si>
  <si>
    <t>بانک پاسارگاد آفریقا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</si>
  <si>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</si>
  <si>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</si>
  <si>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</si>
  <si>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</si>
  <si>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</si>
  <si>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</si>
  <si>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1403/01/30</t>
  </si>
  <si>
    <t>1402/12/22</t>
  </si>
  <si>
    <t>1403/01/29</t>
  </si>
  <si>
    <t>بهای فروش</t>
  </si>
  <si>
    <t>ارزش دفتری</t>
  </si>
  <si>
    <t>سود و زیان ناشی از تغییر قیمت</t>
  </si>
  <si>
    <t>سود و زیان ناشی از فروش</t>
  </si>
  <si>
    <t>ح. مبین انرژی خلیج فارس</t>
  </si>
  <si>
    <t>امتیازتسهیلات مسکن سال1402</t>
  </si>
  <si>
    <t>ح . صبا فولاد خلیج فارس</t>
  </si>
  <si>
    <t>ص.س.اهرمی موج فیروزه-س</t>
  </si>
  <si>
    <t>صندوق رشد داده محور توانا</t>
  </si>
  <si>
    <t>صندوق س. اهرمی موج فیروزه-س -واحد عادی</t>
  </si>
  <si>
    <t>گام بانک پارسیان0210</t>
  </si>
  <si>
    <t>سلف موازی پنتان پتروکنگان032</t>
  </si>
  <si>
    <t>گواهی اعتبار مولد سپه0208</t>
  </si>
  <si>
    <t>گواهی اعتبارمولد رفاه0208</t>
  </si>
  <si>
    <t>گواهی اعتبار مولد سامان0208</t>
  </si>
  <si>
    <t>گواهی اعتبارمولد صنعت020930</t>
  </si>
  <si>
    <t>گام بانک ملت0208</t>
  </si>
  <si>
    <t>گام بانک ملت0211</t>
  </si>
  <si>
    <t>اسنادخزانه-م21بودجه98-020906</t>
  </si>
  <si>
    <t>اسنادخزانه-م20بودجه98-020806</t>
  </si>
  <si>
    <t>اسنادخزانه-م10بودجه99-020807</t>
  </si>
  <si>
    <t>اسنادخزانه-م11بودجه99-020906</t>
  </si>
  <si>
    <t>اسنادخزانه-م14بودجه99-021025</t>
  </si>
  <si>
    <t>اسنادخزانه-م3بودجه00-030418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</si>
  <si>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</si>
  <si>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</si>
  <si>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</si>
  <si>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</si>
  <si>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</si>
  <si>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</si>
  <si>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</si>
  <si>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</si>
  <si>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</si>
  <si>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</si>
  <si>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207-433-14422144-1</t>
  </si>
  <si>
    <t>207-9012-14422144-2</t>
  </si>
  <si>
    <t>5600928334988</t>
  </si>
  <si>
    <t>5600928334996</t>
  </si>
  <si>
    <t>5600928335100</t>
  </si>
  <si>
    <t>5600928335134</t>
  </si>
  <si>
    <t>5600928335183</t>
  </si>
  <si>
    <t>5600928335332</t>
  </si>
  <si>
    <t>100960935000000270</t>
  </si>
  <si>
    <t>100960935000000310</t>
  </si>
  <si>
    <t>9981917521</t>
  </si>
  <si>
    <t>207307144221442</t>
  </si>
  <si>
    <t>6153757184</t>
  </si>
  <si>
    <t>6153757214</t>
  </si>
  <si>
    <t>6153757303</t>
  </si>
  <si>
    <t>6153757397</t>
  </si>
  <si>
    <t>6153757443</t>
  </si>
  <si>
    <t>6153757486</t>
  </si>
  <si>
    <t>0479601514842</t>
  </si>
  <si>
    <t>100960935000000380</t>
  </si>
  <si>
    <t>100960935000000379</t>
  </si>
  <si>
    <t>100960935000000378</t>
  </si>
  <si>
    <t>207307144221443</t>
  </si>
  <si>
    <t>0479601594164</t>
  </si>
  <si>
    <t>207.307.14422144.4</t>
  </si>
  <si>
    <t>207307144221445</t>
  </si>
  <si>
    <t>106-283-34463344-1</t>
  </si>
  <si>
    <t>216-283-34463344-1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</si>
  <si>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</si>
  <si>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</si>
  <si>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</si>
  <si>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</si>
  <si>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اختیارف ت ومهان-7025-03/11/29</t>
  </si>
  <si>
    <t>1403/11/29</t>
  </si>
  <si>
    <t>جلوگیری از نوسانات ناگهانی</t>
  </si>
  <si>
    <t>22/5%</t>
  </si>
  <si>
    <t>0</t>
  </si>
  <si>
    <t>نرخ ترجیحی اختیارف ت ومهان-7025-(همهان311)</t>
  </si>
  <si>
    <t>نرخ ترجیحی نماد هبهمن3071</t>
  </si>
  <si>
    <t>سود اوراق امتیازتسهیلات مسکن سال1402</t>
  </si>
  <si>
    <t>سود اوراق گام بانک ملت0208</t>
  </si>
  <si>
    <t xml:space="preserve"> اوراق سلف آهن اسفنجی فولاد شادگان</t>
  </si>
  <si>
    <t xml:space="preserve"> اوراق سلف سلف موازی استاندارد سنگ آهن</t>
  </si>
  <si>
    <t xml:space="preserve"> سلف موازی پلی اتیلن سبک فیلم</t>
  </si>
  <si>
    <t>54.06%</t>
  </si>
  <si>
    <t>درآمد صندوق امید توسعه</t>
  </si>
  <si>
    <t>پالایش نفت تهران</t>
  </si>
  <si>
    <t xml:space="preserve">  سایر درآمدهای تنزیل سود بانک</t>
  </si>
  <si>
    <t>سایر درآمدها  تنزیل سود سهام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</si>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</sst>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6"/>
      <name val="B Mitra"/>
      <charset val="178"/>
    </font>
    <font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10" fontId="6" fillId="0" borderId="0" xfId="1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6"/>
  <sheetViews>
    <sheetView rightToLeft="1" topLeftCell="D19" workbookViewId="0">
      <selection activeCell="Y36" sqref="Y36"/>
    </sheetView>
  </sheetViews>
  <sheetFormatPr defaultRowHeight="21.75" x14ac:dyDescent="0.5"/>
  <cols>
    <col min="1" max="1" width="37.5703125" style="1" customWidth="1"/>
    <col min="2" max="2" width="1" style="1" customWidth="1"/>
    <col min="3" max="3" width="20" style="1" customWidth="1"/>
    <col min="4" max="4" width="1" style="1" customWidth="1"/>
    <col min="5" max="5" width="23" style="1" customWidth="1"/>
    <col min="6" max="6" width="1" style="1" customWidth="1"/>
    <col min="7" max="7" width="26" style="1" customWidth="1"/>
    <col min="8" max="8" width="1" style="1" customWidth="1"/>
    <col min="9" max="9" width="19" style="1" customWidth="1"/>
    <col min="10" max="10" width="1" style="1" customWidth="1"/>
    <col min="11" max="11" width="23" style="1" customWidth="1"/>
    <col min="12" max="12" width="1" style="1" customWidth="1"/>
    <col min="13" max="13" width="19" style="1" customWidth="1"/>
    <col min="14" max="14" width="1" style="1" customWidth="1"/>
    <col min="15" max="15" width="22" style="1" customWidth="1"/>
    <col min="16" max="16" width="1" style="1" customWidth="1"/>
    <col min="17" max="17" width="20" style="1" customWidth="1"/>
    <col min="18" max="18" width="1" style="1" customWidth="1"/>
    <col min="19" max="19" width="18" style="1" customWidth="1"/>
    <col min="20" max="20" width="1" style="1" customWidth="1"/>
    <col min="21" max="21" width="23" style="1" customWidth="1"/>
    <col min="22" max="22" width="1" style="1" customWidth="1"/>
    <col min="23" max="23" width="26" style="1" customWidth="1"/>
    <col min="24" max="24" width="1" style="1" customWidth="1"/>
    <col min="25" max="25" width="32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  <c r="R2" s="13" t="s">
        <v>0</v>
      </c>
      <c r="S2" s="13" t="s">
        <v>0</v>
      </c>
      <c r="T2" s="13" t="s">
        <v>0</v>
      </c>
      <c r="U2" s="13" t="s">
        <v>0</v>
      </c>
      <c r="V2" s="13" t="s">
        <v>0</v>
      </c>
      <c r="W2" s="13" t="s">
        <v>0</v>
      </c>
      <c r="X2" s="13" t="s">
        <v>0</v>
      </c>
      <c r="Y2" s="13" t="s">
        <v>0</v>
      </c>
    </row>
    <row r="3" spans="1:25" ht="22.5" x14ac:dyDescent="0.5">
      <c r="A3" s="13" t="s">
        <v>1</v>
      </c>
      <c r="B3" s="13" t="s">
        <v>1</v>
      </c>
      <c r="C3" s="13" t="s">
        <v>1</v>
      </c>
      <c r="D3" s="13" t="s">
        <v>1</v>
      </c>
      <c r="E3" s="13" t="s">
        <v>1</v>
      </c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13" t="s">
        <v>1</v>
      </c>
      <c r="O3" s="13" t="s">
        <v>1</v>
      </c>
      <c r="P3" s="13" t="s">
        <v>1</v>
      </c>
      <c r="Q3" s="13" t="s">
        <v>1</v>
      </c>
      <c r="R3" s="13" t="s">
        <v>1</v>
      </c>
      <c r="S3" s="1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</row>
    <row r="4" spans="1:25" ht="22.5" x14ac:dyDescent="0.5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  <c r="R4" s="13" t="s">
        <v>2</v>
      </c>
      <c r="S4" s="13" t="s">
        <v>2</v>
      </c>
      <c r="T4" s="13" t="s">
        <v>2</v>
      </c>
      <c r="U4" s="13" t="s">
        <v>2</v>
      </c>
      <c r="V4" s="13" t="s">
        <v>2</v>
      </c>
      <c r="W4" s="13" t="s">
        <v>2</v>
      </c>
      <c r="X4" s="13" t="s">
        <v>2</v>
      </c>
      <c r="Y4" s="13" t="s">
        <v>2</v>
      </c>
    </row>
    <row r="6" spans="1:25" ht="22.5" x14ac:dyDescent="0.5">
      <c r="A6" s="12" t="s">
        <v>3</v>
      </c>
      <c r="C6" s="12" t="s">
        <v>4</v>
      </c>
      <c r="D6" s="12" t="s">
        <v>4</v>
      </c>
      <c r="E6" s="12" t="s">
        <v>4</v>
      </c>
      <c r="F6" s="12" t="s">
        <v>4</v>
      </c>
      <c r="G6" s="12" t="s">
        <v>4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</row>
    <row r="7" spans="1:25" ht="22.5" x14ac:dyDescent="0.5">
      <c r="A7" s="12" t="s">
        <v>3</v>
      </c>
      <c r="C7" s="12" t="s">
        <v>7</v>
      </c>
      <c r="E7" s="12" t="s">
        <v>8</v>
      </c>
      <c r="G7" s="12" t="s">
        <v>9</v>
      </c>
      <c r="I7" s="12" t="s">
        <v>10</v>
      </c>
      <c r="J7" s="12" t="s">
        <v>10</v>
      </c>
      <c r="K7" s="12" t="s">
        <v>10</v>
      </c>
      <c r="M7" s="12" t="s">
        <v>11</v>
      </c>
      <c r="N7" s="12" t="s">
        <v>11</v>
      </c>
      <c r="O7" s="12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5" ht="22.5" x14ac:dyDescent="0.5">
      <c r="A8" s="12" t="s">
        <v>3</v>
      </c>
      <c r="C8" s="12" t="s">
        <v>7</v>
      </c>
      <c r="E8" s="12" t="s">
        <v>8</v>
      </c>
      <c r="G8" s="12" t="s">
        <v>9</v>
      </c>
      <c r="I8" s="12" t="s">
        <v>7</v>
      </c>
      <c r="K8" s="12" t="s">
        <v>8</v>
      </c>
      <c r="M8" s="12" t="s">
        <v>7</v>
      </c>
      <c r="O8" s="12" t="s">
        <v>14</v>
      </c>
      <c r="Q8" s="12" t="s">
        <v>7</v>
      </c>
      <c r="S8" s="12" t="s">
        <v>12</v>
      </c>
      <c r="U8" s="12" t="s">
        <v>8</v>
      </c>
      <c r="W8" s="12" t="s">
        <v>9</v>
      </c>
      <c r="Y8" s="12" t="s">
        <v>13</v>
      </c>
    </row>
    <row r="9" spans="1:25" x14ac:dyDescent="0.5">
      <c r="A9" s="1" t="s">
        <v>15</v>
      </c>
      <c r="C9" s="3">
        <v>24102426</v>
      </c>
      <c r="E9" s="3">
        <v>164422979376</v>
      </c>
      <c r="G9" s="3">
        <v>285559144535.94501</v>
      </c>
      <c r="I9" s="3">
        <v>0</v>
      </c>
      <c r="K9" s="3">
        <v>0</v>
      </c>
      <c r="M9" s="3">
        <v>0</v>
      </c>
      <c r="O9" s="3">
        <v>0</v>
      </c>
      <c r="Q9" s="3">
        <v>24102426</v>
      </c>
      <c r="S9" s="3">
        <v>12030</v>
      </c>
      <c r="U9" s="3">
        <v>164422979376</v>
      </c>
      <c r="W9" s="3">
        <v>288436314757.96997</v>
      </c>
      <c r="Y9" s="6">
        <v>6.4006413683758963E-4</v>
      </c>
    </row>
    <row r="10" spans="1:25" x14ac:dyDescent="0.5">
      <c r="A10" s="1" t="s">
        <v>16</v>
      </c>
      <c r="C10" s="3">
        <v>1010898688</v>
      </c>
      <c r="E10" s="3">
        <v>1993355586072</v>
      </c>
      <c r="G10" s="3">
        <v>2311905918506.3501</v>
      </c>
      <c r="I10" s="3">
        <v>0</v>
      </c>
      <c r="K10" s="3">
        <v>0</v>
      </c>
      <c r="M10" s="3">
        <v>0</v>
      </c>
      <c r="O10" s="3">
        <v>0</v>
      </c>
      <c r="Q10" s="3">
        <v>1010898688</v>
      </c>
      <c r="S10" s="3">
        <v>2347</v>
      </c>
      <c r="U10" s="3">
        <v>1993355586072</v>
      </c>
      <c r="W10" s="3">
        <v>2360175376569.9902</v>
      </c>
      <c r="Y10" s="6">
        <v>5.2374251711585556E-3</v>
      </c>
    </row>
    <row r="11" spans="1:25" x14ac:dyDescent="0.5">
      <c r="A11" s="1" t="s">
        <v>17</v>
      </c>
      <c r="C11" s="3">
        <v>15399728</v>
      </c>
      <c r="E11" s="3">
        <v>86565941070</v>
      </c>
      <c r="G11" s="3">
        <v>127455895607.173</v>
      </c>
      <c r="I11" s="3">
        <v>0</v>
      </c>
      <c r="K11" s="3">
        <v>0</v>
      </c>
      <c r="M11" s="3">
        <v>0</v>
      </c>
      <c r="O11" s="3">
        <v>0</v>
      </c>
      <c r="Q11" s="3">
        <v>15399728</v>
      </c>
      <c r="S11" s="3">
        <v>8670</v>
      </c>
      <c r="U11" s="3">
        <v>86565941070</v>
      </c>
      <c r="W11" s="3">
        <v>132817621984.879</v>
      </c>
      <c r="Y11" s="6">
        <v>2.9473333357454368E-4</v>
      </c>
    </row>
    <row r="12" spans="1:25" x14ac:dyDescent="0.5">
      <c r="A12" s="1" t="s">
        <v>18</v>
      </c>
      <c r="C12" s="3">
        <v>581000000</v>
      </c>
      <c r="E12" s="3">
        <v>2498687507250</v>
      </c>
      <c r="G12" s="3">
        <v>2725671300912</v>
      </c>
      <c r="I12" s="3">
        <v>332000000</v>
      </c>
      <c r="K12" s="3">
        <v>0</v>
      </c>
      <c r="M12" s="3">
        <v>0</v>
      </c>
      <c r="O12" s="3">
        <v>0</v>
      </c>
      <c r="Q12" s="3">
        <v>913000000</v>
      </c>
      <c r="S12" s="3">
        <v>2873</v>
      </c>
      <c r="U12" s="3">
        <v>2498687507250</v>
      </c>
      <c r="W12" s="3">
        <v>2609335699828</v>
      </c>
      <c r="Y12" s="6">
        <v>5.7903326210201759E-3</v>
      </c>
    </row>
    <row r="13" spans="1:25" x14ac:dyDescent="0.5">
      <c r="A13" s="1" t="s">
        <v>19</v>
      </c>
      <c r="C13" s="3">
        <v>144200000</v>
      </c>
      <c r="E13" s="3">
        <v>697783800000</v>
      </c>
      <c r="G13" s="3">
        <v>680508404665.59998</v>
      </c>
      <c r="I13" s="3">
        <v>0</v>
      </c>
      <c r="K13" s="3">
        <v>0</v>
      </c>
      <c r="M13" s="3">
        <v>0</v>
      </c>
      <c r="O13" s="3">
        <v>0</v>
      </c>
      <c r="Q13" s="3">
        <v>144200000</v>
      </c>
      <c r="S13" s="3">
        <v>3836</v>
      </c>
      <c r="U13" s="3">
        <v>697783800000</v>
      </c>
      <c r="W13" s="3">
        <v>550259325526.40002</v>
      </c>
      <c r="Y13" s="6">
        <v>1.2210711419102182E-3</v>
      </c>
    </row>
    <row r="14" spans="1:25" x14ac:dyDescent="0.5">
      <c r="A14" s="1" t="s">
        <v>20</v>
      </c>
      <c r="C14" s="3">
        <v>2000000</v>
      </c>
      <c r="E14" s="3">
        <v>20005150000</v>
      </c>
      <c r="G14" s="3">
        <v>22873479200</v>
      </c>
      <c r="I14" s="3">
        <v>0</v>
      </c>
      <c r="K14" s="3">
        <v>0</v>
      </c>
      <c r="M14" s="3">
        <v>0</v>
      </c>
      <c r="O14" s="3">
        <v>0</v>
      </c>
      <c r="Q14" s="3">
        <v>2000000</v>
      </c>
      <c r="S14" s="3">
        <v>11830</v>
      </c>
      <c r="U14" s="3">
        <v>20005150000</v>
      </c>
      <c r="W14" s="3">
        <v>23653256900</v>
      </c>
      <c r="Y14" s="6">
        <v>5.2488541443888798E-5</v>
      </c>
    </row>
    <row r="15" spans="1:25" x14ac:dyDescent="0.5">
      <c r="A15" s="1" t="s">
        <v>21</v>
      </c>
      <c r="C15" s="3">
        <v>500000</v>
      </c>
      <c r="E15" s="3">
        <v>5001287500</v>
      </c>
      <c r="G15" s="3">
        <v>5363470975</v>
      </c>
      <c r="I15" s="3">
        <v>0</v>
      </c>
      <c r="K15" s="3">
        <v>0</v>
      </c>
      <c r="M15" s="3">
        <v>0</v>
      </c>
      <c r="O15" s="3">
        <v>0</v>
      </c>
      <c r="Q15" s="3">
        <v>500000</v>
      </c>
      <c r="S15" s="3">
        <v>11050</v>
      </c>
      <c r="U15" s="3">
        <v>5001287500</v>
      </c>
      <c r="W15" s="3">
        <v>5523425375</v>
      </c>
      <c r="Y15" s="6">
        <v>1.2256939622886121E-5</v>
      </c>
    </row>
    <row r="16" spans="1:25" x14ac:dyDescent="0.5">
      <c r="A16" s="1" t="s">
        <v>22</v>
      </c>
      <c r="C16" s="3">
        <v>154135138</v>
      </c>
      <c r="E16" s="3">
        <v>2239172031206</v>
      </c>
      <c r="G16" s="3">
        <v>2426936549399.2998</v>
      </c>
      <c r="I16" s="3">
        <v>0</v>
      </c>
      <c r="K16" s="3">
        <v>0</v>
      </c>
      <c r="M16" s="3">
        <v>0</v>
      </c>
      <c r="O16" s="3">
        <v>0</v>
      </c>
      <c r="Q16" s="3">
        <v>154135138</v>
      </c>
      <c r="S16" s="3">
        <v>15760</v>
      </c>
      <c r="U16" s="3">
        <v>2239172031206</v>
      </c>
      <c r="W16" s="3">
        <v>2428477461494.1602</v>
      </c>
      <c r="Y16" s="6">
        <v>5.3889931700351204E-3</v>
      </c>
    </row>
    <row r="17" spans="1:25" x14ac:dyDescent="0.5">
      <c r="A17" s="1" t="s">
        <v>23</v>
      </c>
      <c r="C17" s="3">
        <v>83685349</v>
      </c>
      <c r="E17" s="3">
        <v>835073496524</v>
      </c>
      <c r="G17" s="3">
        <v>960434004795.14197</v>
      </c>
      <c r="I17" s="3">
        <v>0</v>
      </c>
      <c r="K17" s="3">
        <v>0</v>
      </c>
      <c r="M17" s="3">
        <v>0</v>
      </c>
      <c r="O17" s="3">
        <v>0</v>
      </c>
      <c r="Q17" s="3">
        <v>83685349</v>
      </c>
      <c r="S17" s="3">
        <v>11590</v>
      </c>
      <c r="U17" s="3">
        <v>835073496524</v>
      </c>
      <c r="W17" s="3">
        <v>969636769649.45105</v>
      </c>
      <c r="Y17" s="6">
        <v>2.1517045193579099E-3</v>
      </c>
    </row>
    <row r="18" spans="1:25" x14ac:dyDescent="0.5">
      <c r="A18" s="1" t="s">
        <v>24</v>
      </c>
      <c r="C18" s="3">
        <v>307702893</v>
      </c>
      <c r="E18" s="3">
        <v>4099999875339</v>
      </c>
      <c r="G18" s="3">
        <v>4262608176729</v>
      </c>
      <c r="I18" s="3">
        <v>0</v>
      </c>
      <c r="K18" s="3">
        <v>0</v>
      </c>
      <c r="M18" s="3">
        <v>-35408258</v>
      </c>
      <c r="O18" s="3">
        <v>500035419476</v>
      </c>
      <c r="Q18" s="3">
        <v>272294635</v>
      </c>
      <c r="S18" s="3">
        <v>14184</v>
      </c>
      <c r="U18" s="3">
        <v>3628201082775</v>
      </c>
      <c r="W18" s="3">
        <v>3862227102840</v>
      </c>
      <c r="Y18" s="6">
        <v>8.5706026958650202E-3</v>
      </c>
    </row>
    <row r="19" spans="1:25" x14ac:dyDescent="0.5">
      <c r="A19" s="1" t="s">
        <v>25</v>
      </c>
      <c r="C19" s="3">
        <v>4000000</v>
      </c>
      <c r="E19" s="3">
        <v>40000000000</v>
      </c>
      <c r="G19" s="3">
        <v>39988600000</v>
      </c>
      <c r="I19" s="3">
        <v>0</v>
      </c>
      <c r="K19" s="3">
        <v>0</v>
      </c>
      <c r="M19" s="3">
        <v>0</v>
      </c>
      <c r="O19" s="3">
        <v>0</v>
      </c>
      <c r="Q19" s="3">
        <v>4000000</v>
      </c>
      <c r="S19" s="3">
        <v>10215</v>
      </c>
      <c r="U19" s="3">
        <v>40000000000</v>
      </c>
      <c r="W19" s="3">
        <v>40848354900</v>
      </c>
      <c r="Y19" s="6">
        <v>9.0645891944095362E-5</v>
      </c>
    </row>
    <row r="20" spans="1:25" x14ac:dyDescent="0.5">
      <c r="A20" s="1" t="s">
        <v>26</v>
      </c>
      <c r="C20" s="3">
        <v>90232226</v>
      </c>
      <c r="E20" s="3">
        <v>2910667572586</v>
      </c>
      <c r="G20" s="3">
        <v>4013558241225.0498</v>
      </c>
      <c r="I20" s="3">
        <v>0</v>
      </c>
      <c r="K20" s="3">
        <v>0</v>
      </c>
      <c r="M20" s="3">
        <v>0</v>
      </c>
      <c r="O20" s="3">
        <v>0</v>
      </c>
      <c r="Q20" s="3">
        <v>90232226</v>
      </c>
      <c r="S20" s="3">
        <v>44190</v>
      </c>
      <c r="U20" s="3">
        <v>2910667572586</v>
      </c>
      <c r="W20" s="3">
        <v>3986225668750.9199</v>
      </c>
      <c r="Y20" s="6">
        <v>8.8457658115963737E-3</v>
      </c>
    </row>
    <row r="21" spans="1:25" x14ac:dyDescent="0.5">
      <c r="A21" s="1" t="s">
        <v>27</v>
      </c>
      <c r="C21" s="3">
        <v>10571</v>
      </c>
      <c r="E21" s="3">
        <v>499968574182</v>
      </c>
      <c r="G21" s="3">
        <v>514395822127</v>
      </c>
      <c r="I21" s="3">
        <v>0</v>
      </c>
      <c r="K21" s="3">
        <v>0</v>
      </c>
      <c r="M21" s="3">
        <v>0</v>
      </c>
      <c r="O21" s="3">
        <v>0</v>
      </c>
      <c r="Q21" s="3">
        <v>10571</v>
      </c>
      <c r="S21" s="3">
        <v>49412642</v>
      </c>
      <c r="U21" s="3">
        <v>499968574182</v>
      </c>
      <c r="W21" s="3">
        <v>522341038582</v>
      </c>
      <c r="Y21" s="6">
        <v>1.1591181445907023E-3</v>
      </c>
    </row>
    <row r="22" spans="1:25" x14ac:dyDescent="0.5">
      <c r="A22" s="1" t="s">
        <v>28</v>
      </c>
      <c r="C22" s="3">
        <v>18515089</v>
      </c>
      <c r="E22" s="3">
        <v>299999987067</v>
      </c>
      <c r="G22" s="3">
        <v>320662826391</v>
      </c>
      <c r="I22" s="3">
        <v>0</v>
      </c>
      <c r="K22" s="3">
        <v>0</v>
      </c>
      <c r="M22" s="3">
        <v>0</v>
      </c>
      <c r="O22" s="3">
        <v>0</v>
      </c>
      <c r="Q22" s="3">
        <v>18515089</v>
      </c>
      <c r="S22" s="3">
        <v>17595</v>
      </c>
      <c r="U22" s="3">
        <v>299999987067</v>
      </c>
      <c r="W22" s="3">
        <v>325772990955</v>
      </c>
      <c r="Y22" s="6">
        <v>7.2291732209787691E-4</v>
      </c>
    </row>
    <row r="23" spans="1:25" x14ac:dyDescent="0.5">
      <c r="A23" s="1" t="s">
        <v>29</v>
      </c>
      <c r="C23" s="3">
        <v>27165000</v>
      </c>
      <c r="E23" s="3">
        <v>443003713446</v>
      </c>
      <c r="G23" s="3">
        <v>890876175000</v>
      </c>
      <c r="I23" s="3">
        <v>0</v>
      </c>
      <c r="K23" s="3">
        <v>0</v>
      </c>
      <c r="M23" s="3">
        <v>0</v>
      </c>
      <c r="O23" s="3">
        <v>0</v>
      </c>
      <c r="Q23" s="3">
        <v>27165000</v>
      </c>
      <c r="S23" s="3">
        <v>33423</v>
      </c>
      <c r="U23" s="3">
        <v>443003713446</v>
      </c>
      <c r="W23" s="3">
        <v>907935795000</v>
      </c>
      <c r="Y23" s="6">
        <v>2.0147849323975181E-3</v>
      </c>
    </row>
    <row r="24" spans="1:25" x14ac:dyDescent="0.5">
      <c r="A24" s="1" t="s">
        <v>30</v>
      </c>
      <c r="C24" s="3">
        <v>12122125</v>
      </c>
      <c r="E24" s="3">
        <v>339236267375</v>
      </c>
      <c r="G24" s="3">
        <v>411630998625</v>
      </c>
      <c r="I24" s="3">
        <v>0</v>
      </c>
      <c r="K24" s="3">
        <v>0</v>
      </c>
      <c r="M24" s="3">
        <v>0</v>
      </c>
      <c r="O24" s="3">
        <v>0</v>
      </c>
      <c r="Q24" s="3">
        <v>12122125</v>
      </c>
      <c r="S24" s="3">
        <v>34749</v>
      </c>
      <c r="U24" s="3">
        <v>339236267375</v>
      </c>
      <c r="W24" s="3">
        <v>421231721625</v>
      </c>
      <c r="Y24" s="6">
        <v>9.3474817322067988E-4</v>
      </c>
    </row>
    <row r="25" spans="1:25" x14ac:dyDescent="0.5">
      <c r="A25" s="1" t="s">
        <v>31</v>
      </c>
      <c r="C25" s="3">
        <v>38722372</v>
      </c>
      <c r="E25" s="3">
        <v>1436865259154</v>
      </c>
      <c r="G25" s="3">
        <v>2339954217588</v>
      </c>
      <c r="I25" s="3">
        <v>0</v>
      </c>
      <c r="K25" s="3">
        <v>0</v>
      </c>
      <c r="M25" s="3">
        <v>0</v>
      </c>
      <c r="O25" s="3">
        <v>0</v>
      </c>
      <c r="Q25" s="3">
        <v>38722372</v>
      </c>
      <c r="S25" s="3">
        <v>61671</v>
      </c>
      <c r="U25" s="3">
        <v>1436865259154</v>
      </c>
      <c r="W25" s="3">
        <v>2388047403612</v>
      </c>
      <c r="Y25" s="6">
        <v>5.299275513912822E-3</v>
      </c>
    </row>
    <row r="26" spans="1:25" x14ac:dyDescent="0.5">
      <c r="A26" s="1" t="s">
        <v>32</v>
      </c>
      <c r="C26" s="3">
        <v>55580797</v>
      </c>
      <c r="E26" s="3">
        <v>599999992388</v>
      </c>
      <c r="G26" s="3">
        <v>644626083606</v>
      </c>
      <c r="I26" s="3">
        <v>0</v>
      </c>
      <c r="K26" s="3">
        <v>0</v>
      </c>
      <c r="M26" s="3">
        <v>0</v>
      </c>
      <c r="O26" s="3">
        <v>0</v>
      </c>
      <c r="Q26" s="3">
        <v>55580797</v>
      </c>
      <c r="S26" s="3">
        <v>11869</v>
      </c>
      <c r="U26" s="3">
        <v>599999992388</v>
      </c>
      <c r="W26" s="3">
        <v>659688479593</v>
      </c>
      <c r="Y26" s="6">
        <v>1.4639035227818108E-3</v>
      </c>
    </row>
    <row r="27" spans="1:25" x14ac:dyDescent="0.5">
      <c r="A27" s="1" t="s">
        <v>33</v>
      </c>
      <c r="C27" s="3">
        <v>75886637</v>
      </c>
      <c r="E27" s="3">
        <v>5425765379405</v>
      </c>
      <c r="G27" s="3">
        <v>7039074351068.9102</v>
      </c>
      <c r="I27" s="3">
        <v>0</v>
      </c>
      <c r="K27" s="3">
        <v>0</v>
      </c>
      <c r="M27" s="3">
        <v>0</v>
      </c>
      <c r="O27" s="3">
        <v>0</v>
      </c>
      <c r="Q27" s="3">
        <v>75886637</v>
      </c>
      <c r="S27" s="3">
        <v>112539</v>
      </c>
      <c r="U27" s="3">
        <v>5425765379405</v>
      </c>
      <c r="W27" s="3">
        <v>8536042890800.3496</v>
      </c>
      <c r="Y27" s="6">
        <v>1.8942188085759409E-2</v>
      </c>
    </row>
    <row r="28" spans="1:25" x14ac:dyDescent="0.5">
      <c r="A28" s="1" t="s">
        <v>34</v>
      </c>
      <c r="C28" s="3">
        <v>86200000</v>
      </c>
      <c r="E28" s="3">
        <v>2500104955775</v>
      </c>
      <c r="G28" s="3">
        <v>2575996115202.3999</v>
      </c>
      <c r="I28" s="3">
        <v>0</v>
      </c>
      <c r="K28" s="3">
        <v>0</v>
      </c>
      <c r="M28" s="3">
        <v>0</v>
      </c>
      <c r="O28" s="3">
        <v>0</v>
      </c>
      <c r="Q28" s="3">
        <v>86200000</v>
      </c>
      <c r="S28" s="3">
        <v>30600</v>
      </c>
      <c r="U28" s="3">
        <v>2500104955775</v>
      </c>
      <c r="W28" s="3">
        <v>2623929999840</v>
      </c>
      <c r="Y28" s="6">
        <v>5.822718584790958E-3</v>
      </c>
    </row>
    <row r="29" spans="1:25" x14ac:dyDescent="0.5">
      <c r="A29" s="1" t="s">
        <v>35</v>
      </c>
      <c r="C29" s="3">
        <v>31836093</v>
      </c>
      <c r="E29" s="3">
        <v>290771311057</v>
      </c>
      <c r="G29" s="3">
        <v>268558665121.14999</v>
      </c>
      <c r="I29" s="3">
        <v>0</v>
      </c>
      <c r="K29" s="3">
        <v>0</v>
      </c>
      <c r="M29" s="3">
        <v>0</v>
      </c>
      <c r="O29" s="3">
        <v>0</v>
      </c>
      <c r="Q29" s="3">
        <v>31836093</v>
      </c>
      <c r="S29" s="3">
        <v>8500</v>
      </c>
      <c r="U29" s="3">
        <v>290771311057</v>
      </c>
      <c r="W29" s="3">
        <v>269192058199.26599</v>
      </c>
      <c r="Y29" s="6">
        <v>5.9735953331475032E-4</v>
      </c>
    </row>
    <row r="30" spans="1:25" x14ac:dyDescent="0.5">
      <c r="A30" s="1" t="s">
        <v>36</v>
      </c>
      <c r="C30" s="3">
        <v>0</v>
      </c>
      <c r="E30" s="3">
        <v>0</v>
      </c>
      <c r="G30" s="3">
        <v>0</v>
      </c>
      <c r="I30" s="3">
        <v>1000000</v>
      </c>
      <c r="K30" s="3">
        <v>48359960100</v>
      </c>
      <c r="M30" s="3">
        <v>0</v>
      </c>
      <c r="O30" s="3">
        <v>0</v>
      </c>
      <c r="Q30" s="3">
        <v>1000000</v>
      </c>
      <c r="S30" s="3">
        <v>47020</v>
      </c>
      <c r="U30" s="3">
        <v>48359960100</v>
      </c>
      <c r="W30" s="3">
        <v>46774179440</v>
      </c>
      <c r="Y30" s="6">
        <v>1.0379578873302355E-4</v>
      </c>
    </row>
    <row r="31" spans="1:25" x14ac:dyDescent="0.5">
      <c r="A31" s="1" t="s">
        <v>37</v>
      </c>
      <c r="C31" s="3">
        <v>0</v>
      </c>
      <c r="E31" s="3">
        <v>0</v>
      </c>
      <c r="G31" s="3">
        <v>0</v>
      </c>
      <c r="I31" s="3">
        <v>1000000</v>
      </c>
      <c r="K31" s="3">
        <v>18953903524</v>
      </c>
      <c r="M31" s="3">
        <v>0</v>
      </c>
      <c r="O31" s="3">
        <v>0</v>
      </c>
      <c r="Q31" s="3">
        <v>1000000</v>
      </c>
      <c r="S31" s="3">
        <v>17570</v>
      </c>
      <c r="U31" s="3">
        <v>18953903524</v>
      </c>
      <c r="W31" s="3">
        <v>17478144040</v>
      </c>
      <c r="Y31" s="6">
        <v>3.8785453169698505E-5</v>
      </c>
    </row>
    <row r="32" spans="1:25" x14ac:dyDescent="0.5">
      <c r="A32" s="1" t="s">
        <v>38</v>
      </c>
      <c r="C32" s="3">
        <v>0</v>
      </c>
      <c r="E32" s="3">
        <v>0</v>
      </c>
      <c r="G32" s="3">
        <v>0</v>
      </c>
      <c r="I32" s="3">
        <v>356000000</v>
      </c>
      <c r="K32" s="3">
        <v>2100613750000</v>
      </c>
      <c r="M32" s="3">
        <v>0</v>
      </c>
      <c r="O32" s="3">
        <v>0</v>
      </c>
      <c r="Q32" s="3">
        <v>356000000</v>
      </c>
      <c r="S32" s="3">
        <v>5977</v>
      </c>
      <c r="U32" s="3">
        <v>2100969774030</v>
      </c>
      <c r="W32" s="3">
        <v>2116687798864</v>
      </c>
      <c r="Y32" s="6">
        <v>4.6971060147935409E-3</v>
      </c>
    </row>
    <row r="33" spans="1:25" x14ac:dyDescent="0.5">
      <c r="A33" s="1" t="s">
        <v>39</v>
      </c>
      <c r="C33" s="1" t="s">
        <v>39</v>
      </c>
      <c r="E33" s="4">
        <f>SUM(E9:E32)</f>
        <v>27426450666772</v>
      </c>
      <c r="G33" s="4">
        <f>SUM(G9:G32)</f>
        <v>32868638441280.016</v>
      </c>
      <c r="I33" s="1" t="s">
        <v>39</v>
      </c>
      <c r="K33" s="4">
        <f>SUM(K9:K32)</f>
        <v>2167927613624</v>
      </c>
      <c r="M33" s="1" t="s">
        <v>39</v>
      </c>
      <c r="O33" s="4">
        <f>SUM(O9:O32)</f>
        <v>500035419476</v>
      </c>
      <c r="Q33" s="1" t="s">
        <v>39</v>
      </c>
      <c r="S33" s="1" t="s">
        <v>39</v>
      </c>
      <c r="U33" s="4">
        <f>SUM(U9:U32)</f>
        <v>29122935511862</v>
      </c>
      <c r="W33" s="4">
        <f>SUM(W9:W32)</f>
        <v>36092738879127.383</v>
      </c>
      <c r="Y33" s="7">
        <f>SUM(Y9:Y32)</f>
        <v>8.0092785043929166E-2</v>
      </c>
    </row>
    <row r="36" spans="1:25" x14ac:dyDescent="0.5">
      <c r="Y36" s="3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6"/>
  <sheetViews>
    <sheetView rightToLeft="1" topLeftCell="A31" workbookViewId="0">
      <selection activeCell="Q18" sqref="Q18:Q55"/>
    </sheetView>
  </sheetViews>
  <sheetFormatPr defaultRowHeight="21.75" x14ac:dyDescent="0.5"/>
  <cols>
    <col min="1" max="1" width="45.85546875" style="1" bestFit="1" customWidth="1"/>
    <col min="2" max="2" width="1" style="1" customWidth="1"/>
    <col min="3" max="3" width="18" style="1" customWidth="1"/>
    <col min="4" max="4" width="1" style="1" customWidth="1"/>
    <col min="5" max="5" width="22" style="1" customWidth="1"/>
    <col min="6" max="6" width="1" style="1" customWidth="1"/>
    <col min="7" max="7" width="22" style="1" customWidth="1"/>
    <col min="8" max="8" width="1" style="1" customWidth="1"/>
    <col min="9" max="9" width="28" style="1" customWidth="1"/>
    <col min="10" max="10" width="1" style="1" customWidth="1"/>
    <col min="11" max="11" width="19" style="1" customWidth="1"/>
    <col min="12" max="12" width="1" style="1" customWidth="1"/>
    <col min="13" max="13" width="24" style="1" customWidth="1"/>
    <col min="14" max="14" width="1" style="1" customWidth="1"/>
    <col min="15" max="15" width="24" style="1" customWidth="1"/>
    <col min="16" max="16" width="1" style="1" customWidth="1"/>
    <col min="17" max="17" width="28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</row>
    <row r="3" spans="1:17" ht="22.5" x14ac:dyDescent="0.5">
      <c r="A3" s="13" t="s">
        <v>386</v>
      </c>
      <c r="B3" s="13" t="s">
        <v>386</v>
      </c>
      <c r="C3" s="13" t="s">
        <v>386</v>
      </c>
      <c r="D3" s="13" t="s">
        <v>386</v>
      </c>
      <c r="E3" s="13" t="s">
        <v>386</v>
      </c>
      <c r="F3" s="13" t="s">
        <v>386</v>
      </c>
      <c r="G3" s="13" t="s">
        <v>386</v>
      </c>
      <c r="H3" s="13" t="s">
        <v>386</v>
      </c>
      <c r="I3" s="13" t="s">
        <v>386</v>
      </c>
      <c r="J3" s="13" t="s">
        <v>386</v>
      </c>
      <c r="K3" s="13" t="s">
        <v>386</v>
      </c>
      <c r="L3" s="13" t="s">
        <v>386</v>
      </c>
      <c r="M3" s="13" t="s">
        <v>386</v>
      </c>
      <c r="N3" s="13" t="s">
        <v>386</v>
      </c>
      <c r="O3" s="13" t="s">
        <v>386</v>
      </c>
      <c r="P3" s="13" t="s">
        <v>386</v>
      </c>
      <c r="Q3" s="13" t="s">
        <v>386</v>
      </c>
    </row>
    <row r="4" spans="1:17" ht="22.5" x14ac:dyDescent="0.5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</row>
    <row r="6" spans="1:17" ht="22.5" x14ac:dyDescent="0.5">
      <c r="A6" s="12" t="s">
        <v>3</v>
      </c>
      <c r="C6" s="12" t="s">
        <v>388</v>
      </c>
      <c r="D6" s="12" t="s">
        <v>388</v>
      </c>
      <c r="E6" s="12" t="s">
        <v>388</v>
      </c>
      <c r="F6" s="12" t="s">
        <v>388</v>
      </c>
      <c r="G6" s="12" t="s">
        <v>388</v>
      </c>
      <c r="H6" s="12" t="s">
        <v>388</v>
      </c>
      <c r="I6" s="12" t="s">
        <v>388</v>
      </c>
      <c r="K6" s="12" t="s">
        <v>389</v>
      </c>
      <c r="L6" s="12" t="s">
        <v>389</v>
      </c>
      <c r="M6" s="12" t="s">
        <v>389</v>
      </c>
      <c r="N6" s="12" t="s">
        <v>389</v>
      </c>
      <c r="O6" s="12" t="s">
        <v>389</v>
      </c>
      <c r="P6" s="12" t="s">
        <v>389</v>
      </c>
      <c r="Q6" s="12" t="s">
        <v>389</v>
      </c>
    </row>
    <row r="7" spans="1:17" ht="22.5" x14ac:dyDescent="0.5">
      <c r="A7" s="12" t="s">
        <v>3</v>
      </c>
      <c r="C7" s="12" t="s">
        <v>7</v>
      </c>
      <c r="E7" s="12" t="s">
        <v>436</v>
      </c>
      <c r="G7" s="12" t="s">
        <v>437</v>
      </c>
      <c r="I7" s="12" t="s">
        <v>439</v>
      </c>
      <c r="K7" s="12" t="s">
        <v>7</v>
      </c>
      <c r="M7" s="12" t="s">
        <v>436</v>
      </c>
      <c r="O7" s="12" t="s">
        <v>437</v>
      </c>
      <c r="Q7" s="12" t="s">
        <v>439</v>
      </c>
    </row>
    <row r="8" spans="1:17" x14ac:dyDescent="0.5">
      <c r="A8" s="1" t="s">
        <v>24</v>
      </c>
      <c r="C8" s="3">
        <v>35408258</v>
      </c>
      <c r="E8" s="3">
        <v>500035419476</v>
      </c>
      <c r="G8" s="3">
        <v>476976075280</v>
      </c>
      <c r="I8" s="3">
        <v>23059344196</v>
      </c>
      <c r="K8" s="3">
        <v>35408258</v>
      </c>
      <c r="M8" s="3">
        <v>500035419476</v>
      </c>
      <c r="O8" s="3">
        <v>476976075280</v>
      </c>
      <c r="Q8" s="3">
        <v>23059344196</v>
      </c>
    </row>
    <row r="9" spans="1:17" x14ac:dyDescent="0.5">
      <c r="A9" s="1" t="s">
        <v>516</v>
      </c>
      <c r="E9" s="3"/>
      <c r="G9" s="3"/>
      <c r="I9" s="3"/>
      <c r="K9" s="3">
        <v>171600000</v>
      </c>
      <c r="M9" s="3">
        <v>856713429000</v>
      </c>
      <c r="O9" s="3">
        <f>M9-Q9</f>
        <v>802303513440</v>
      </c>
      <c r="Q9" s="3">
        <v>54409915560</v>
      </c>
    </row>
    <row r="10" spans="1:17" x14ac:dyDescent="0.5">
      <c r="A10" s="1" t="s">
        <v>440</v>
      </c>
      <c r="C10" s="3">
        <v>0</v>
      </c>
      <c r="E10" s="3">
        <v>0</v>
      </c>
      <c r="G10" s="3">
        <v>0</v>
      </c>
      <c r="I10" s="3">
        <v>0</v>
      </c>
      <c r="K10" s="3">
        <v>21224062</v>
      </c>
      <c r="M10" s="3">
        <v>172615296246</v>
      </c>
      <c r="O10" s="3">
        <v>147305939203</v>
      </c>
      <c r="Q10" s="3">
        <v>25309357043</v>
      </c>
    </row>
    <row r="11" spans="1:17" x14ac:dyDescent="0.5">
      <c r="A11" s="1" t="s">
        <v>441</v>
      </c>
      <c r="C11" s="3">
        <v>0</v>
      </c>
      <c r="E11" s="3">
        <v>0</v>
      </c>
      <c r="G11" s="3">
        <v>0</v>
      </c>
      <c r="I11" s="3">
        <v>0</v>
      </c>
      <c r="K11" s="3">
        <v>514033</v>
      </c>
      <c r="M11" s="3">
        <v>634901998832</v>
      </c>
      <c r="O11" s="3">
        <v>514044</v>
      </c>
      <c r="Q11" s="3">
        <v>634901484788</v>
      </c>
    </row>
    <row r="12" spans="1:17" x14ac:dyDescent="0.5">
      <c r="A12" s="1" t="s">
        <v>442</v>
      </c>
      <c r="C12" s="3">
        <v>0</v>
      </c>
      <c r="E12" s="3">
        <v>0</v>
      </c>
      <c r="G12" s="3">
        <v>0</v>
      </c>
      <c r="I12" s="3">
        <v>0</v>
      </c>
      <c r="K12" s="3">
        <v>144200000</v>
      </c>
      <c r="M12" s="3">
        <v>697783800000</v>
      </c>
      <c r="O12" s="3">
        <v>697581371337</v>
      </c>
      <c r="Q12" s="3">
        <v>202428663</v>
      </c>
    </row>
    <row r="13" spans="1:17" x14ac:dyDescent="0.5">
      <c r="A13" s="1" t="s">
        <v>443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0</v>
      </c>
      <c r="Q13" s="3">
        <v>0</v>
      </c>
    </row>
    <row r="14" spans="1:17" x14ac:dyDescent="0.5">
      <c r="A14" s="1" t="s">
        <v>16</v>
      </c>
      <c r="C14" s="3">
        <v>0</v>
      </c>
      <c r="E14" s="3">
        <v>0</v>
      </c>
      <c r="G14" s="3">
        <v>0</v>
      </c>
      <c r="I14" s="3">
        <v>0</v>
      </c>
      <c r="K14" s="3">
        <v>2</v>
      </c>
      <c r="M14" s="3">
        <v>2</v>
      </c>
      <c r="O14" s="3">
        <v>4144</v>
      </c>
      <c r="Q14" s="3">
        <v>-4142</v>
      </c>
    </row>
    <row r="15" spans="1:17" x14ac:dyDescent="0.5">
      <c r="A15" s="1" t="s">
        <v>444</v>
      </c>
      <c r="C15" s="3">
        <v>0</v>
      </c>
      <c r="E15" s="3">
        <v>0</v>
      </c>
      <c r="G15" s="3">
        <v>0</v>
      </c>
      <c r="I15" s="3">
        <v>0</v>
      </c>
      <c r="K15" s="3">
        <v>50000</v>
      </c>
      <c r="M15" s="3">
        <v>52317350000</v>
      </c>
      <c r="O15" s="3">
        <v>52089086309</v>
      </c>
      <c r="Q15" s="3">
        <v>228263691</v>
      </c>
    </row>
    <row r="16" spans="1:17" x14ac:dyDescent="0.5">
      <c r="A16" s="1" t="s">
        <v>23</v>
      </c>
      <c r="C16" s="3">
        <v>0</v>
      </c>
      <c r="E16" s="3">
        <v>0</v>
      </c>
      <c r="G16" s="3">
        <v>0</v>
      </c>
      <c r="I16" s="3">
        <v>0</v>
      </c>
      <c r="K16" s="3">
        <v>5000000</v>
      </c>
      <c r="M16" s="3">
        <v>56414793505</v>
      </c>
      <c r="O16" s="3">
        <v>51560860122</v>
      </c>
      <c r="Q16" s="3">
        <v>4853933383</v>
      </c>
    </row>
    <row r="17" spans="1:17" x14ac:dyDescent="0.5">
      <c r="A17" s="1" t="s">
        <v>445</v>
      </c>
      <c r="C17" s="3">
        <v>0</v>
      </c>
      <c r="E17" s="3">
        <v>0</v>
      </c>
      <c r="G17" s="3">
        <v>0</v>
      </c>
      <c r="I17" s="3">
        <v>0</v>
      </c>
      <c r="K17" s="3">
        <v>49895218</v>
      </c>
      <c r="M17" s="3">
        <v>538568983092</v>
      </c>
      <c r="O17" s="3">
        <v>501416290983</v>
      </c>
      <c r="Q17" s="3">
        <v>37152692109</v>
      </c>
    </row>
    <row r="18" spans="1:17" x14ac:dyDescent="0.5">
      <c r="A18" s="1" t="s">
        <v>196</v>
      </c>
      <c r="C18" s="3">
        <v>5000</v>
      </c>
      <c r="E18" s="3">
        <v>4518324910</v>
      </c>
      <c r="G18" s="3">
        <v>4556286487</v>
      </c>
      <c r="I18" s="3">
        <v>-37961577</v>
      </c>
      <c r="K18" s="3">
        <v>10000</v>
      </c>
      <c r="M18" s="3">
        <v>9028150148</v>
      </c>
      <c r="O18" s="3">
        <v>9118837264</v>
      </c>
      <c r="Q18" s="3">
        <v>-90687116</v>
      </c>
    </row>
    <row r="19" spans="1:17" x14ac:dyDescent="0.5">
      <c r="A19" s="1" t="s">
        <v>222</v>
      </c>
      <c r="C19" s="3">
        <v>10512</v>
      </c>
      <c r="E19" s="3">
        <v>9579739975</v>
      </c>
      <c r="G19" s="3">
        <v>9341042725</v>
      </c>
      <c r="I19" s="3">
        <v>238697250</v>
      </c>
      <c r="K19" s="3">
        <v>10512</v>
      </c>
      <c r="M19" s="3">
        <v>9579739975</v>
      </c>
      <c r="O19" s="3">
        <v>9341042725</v>
      </c>
      <c r="Q19" s="3">
        <v>238697250</v>
      </c>
    </row>
    <row r="20" spans="1:17" x14ac:dyDescent="0.5">
      <c r="A20" s="1" t="s">
        <v>58</v>
      </c>
      <c r="C20" s="3">
        <v>0</v>
      </c>
      <c r="E20" s="3">
        <v>0</v>
      </c>
      <c r="G20" s="3">
        <v>0</v>
      </c>
      <c r="I20" s="3">
        <v>0</v>
      </c>
      <c r="K20" s="3">
        <v>86400</v>
      </c>
      <c r="M20" s="3">
        <v>100073702173</v>
      </c>
      <c r="O20" s="3">
        <v>103756032000</v>
      </c>
      <c r="Q20" s="3">
        <v>-3682329827</v>
      </c>
    </row>
    <row r="21" spans="1:17" x14ac:dyDescent="0.5">
      <c r="A21" s="1" t="s">
        <v>446</v>
      </c>
      <c r="C21" s="3">
        <v>0</v>
      </c>
      <c r="E21" s="3">
        <v>0</v>
      </c>
      <c r="G21" s="3">
        <v>0</v>
      </c>
      <c r="I21" s="3">
        <v>0</v>
      </c>
      <c r="K21" s="3">
        <v>200000</v>
      </c>
      <c r="M21" s="3">
        <v>200000000000</v>
      </c>
      <c r="O21" s="3">
        <v>195598737250</v>
      </c>
      <c r="Q21" s="3">
        <v>4401262750</v>
      </c>
    </row>
    <row r="22" spans="1:17" x14ac:dyDescent="0.5">
      <c r="A22" s="1" t="s">
        <v>66</v>
      </c>
      <c r="C22" s="3">
        <v>0</v>
      </c>
      <c r="E22" s="3">
        <v>0</v>
      </c>
      <c r="G22" s="3">
        <v>0</v>
      </c>
      <c r="I22" s="3">
        <v>0</v>
      </c>
      <c r="K22" s="3">
        <v>100</v>
      </c>
      <c r="M22" s="3">
        <v>349945750</v>
      </c>
      <c r="O22" s="3">
        <v>353850000</v>
      </c>
      <c r="Q22" s="3">
        <v>-3904250</v>
      </c>
    </row>
    <row r="23" spans="1:17" x14ac:dyDescent="0.5">
      <c r="A23" s="1" t="s">
        <v>403</v>
      </c>
      <c r="C23" s="3">
        <v>0</v>
      </c>
      <c r="E23" s="3">
        <v>0</v>
      </c>
      <c r="G23" s="3">
        <v>0</v>
      </c>
      <c r="I23" s="3">
        <v>0</v>
      </c>
      <c r="K23" s="3">
        <v>10000000</v>
      </c>
      <c r="M23" s="3">
        <v>9962518750000</v>
      </c>
      <c r="O23" s="3">
        <v>9479802643412</v>
      </c>
      <c r="Q23" s="3">
        <v>482716106588</v>
      </c>
    </row>
    <row r="24" spans="1:17" x14ac:dyDescent="0.5">
      <c r="A24" s="1" t="s">
        <v>401</v>
      </c>
      <c r="C24" s="3">
        <v>0</v>
      </c>
      <c r="E24" s="3">
        <v>0</v>
      </c>
      <c r="G24" s="3">
        <v>0</v>
      </c>
      <c r="I24" s="3">
        <v>0</v>
      </c>
      <c r="K24" s="3">
        <v>4000000</v>
      </c>
      <c r="M24" s="3">
        <v>3951047500000</v>
      </c>
      <c r="O24" s="3">
        <v>3908495307537</v>
      </c>
      <c r="Q24" s="3">
        <v>42552192463</v>
      </c>
    </row>
    <row r="25" spans="1:17" x14ac:dyDescent="0.5">
      <c r="A25" s="1" t="s">
        <v>447</v>
      </c>
      <c r="C25" s="3">
        <v>0</v>
      </c>
      <c r="E25" s="3">
        <v>0</v>
      </c>
      <c r="G25" s="3">
        <v>0</v>
      </c>
      <c r="I25" s="3">
        <v>0</v>
      </c>
      <c r="K25" s="3">
        <v>1500000</v>
      </c>
      <c r="M25" s="3">
        <v>3716123911500</v>
      </c>
      <c r="O25" s="3">
        <v>3459473067897</v>
      </c>
      <c r="Q25" s="3">
        <v>256650843603</v>
      </c>
    </row>
    <row r="26" spans="1:17" x14ac:dyDescent="0.5">
      <c r="A26" s="1" t="s">
        <v>448</v>
      </c>
      <c r="C26" s="3">
        <v>0</v>
      </c>
      <c r="E26" s="3">
        <v>0</v>
      </c>
      <c r="G26" s="3">
        <v>0</v>
      </c>
      <c r="I26" s="3">
        <v>0</v>
      </c>
      <c r="K26" s="3">
        <v>2610260</v>
      </c>
      <c r="M26" s="3">
        <v>2610260000000</v>
      </c>
      <c r="O26" s="3">
        <v>2553699678552</v>
      </c>
      <c r="Q26" s="3">
        <v>56560321448</v>
      </c>
    </row>
    <row r="27" spans="1:17" x14ac:dyDescent="0.5">
      <c r="A27" s="1" t="s">
        <v>399</v>
      </c>
      <c r="C27" s="3">
        <v>0</v>
      </c>
      <c r="E27" s="3">
        <v>0</v>
      </c>
      <c r="G27" s="3">
        <v>0</v>
      </c>
      <c r="I27" s="3">
        <v>0</v>
      </c>
      <c r="K27" s="3">
        <v>3000000</v>
      </c>
      <c r="M27" s="3">
        <v>3100835625000</v>
      </c>
      <c r="O27" s="3">
        <v>2995911630925</v>
      </c>
      <c r="Q27" s="3">
        <v>104923994075</v>
      </c>
    </row>
    <row r="28" spans="1:17" x14ac:dyDescent="0.5">
      <c r="A28" s="1" t="s">
        <v>449</v>
      </c>
      <c r="C28" s="3">
        <v>0</v>
      </c>
      <c r="E28" s="3">
        <v>0</v>
      </c>
      <c r="G28" s="3">
        <v>0</v>
      </c>
      <c r="I28" s="3">
        <v>0</v>
      </c>
      <c r="K28" s="3">
        <v>21152743</v>
      </c>
      <c r="M28" s="3">
        <v>21152743000000</v>
      </c>
      <c r="O28" s="3">
        <v>20693814091295</v>
      </c>
      <c r="Q28" s="3">
        <v>458928908705</v>
      </c>
    </row>
    <row r="29" spans="1:17" x14ac:dyDescent="0.5">
      <c r="A29" s="1" t="s">
        <v>397</v>
      </c>
      <c r="C29" s="3">
        <v>0</v>
      </c>
      <c r="E29" s="3">
        <v>0</v>
      </c>
      <c r="G29" s="3">
        <v>0</v>
      </c>
      <c r="I29" s="3">
        <v>0</v>
      </c>
      <c r="K29" s="3">
        <v>1800000</v>
      </c>
      <c r="M29" s="3">
        <v>1798852533750</v>
      </c>
      <c r="O29" s="3">
        <v>1755435348204</v>
      </c>
      <c r="Q29" s="3">
        <v>43417185546</v>
      </c>
    </row>
    <row r="30" spans="1:17" x14ac:dyDescent="0.5">
      <c r="A30" s="1" t="s">
        <v>450</v>
      </c>
      <c r="C30" s="3">
        <v>0</v>
      </c>
      <c r="E30" s="3">
        <v>0</v>
      </c>
      <c r="G30" s="3">
        <v>0</v>
      </c>
      <c r="I30" s="3">
        <v>0</v>
      </c>
      <c r="K30" s="3">
        <v>7760463</v>
      </c>
      <c r="M30" s="3">
        <v>7760463000000</v>
      </c>
      <c r="O30" s="3">
        <v>7590001266875</v>
      </c>
      <c r="Q30" s="3">
        <v>170461733125</v>
      </c>
    </row>
    <row r="31" spans="1:17" x14ac:dyDescent="0.5">
      <c r="A31" s="1" t="s">
        <v>451</v>
      </c>
      <c r="C31" s="3">
        <v>0</v>
      </c>
      <c r="E31" s="3">
        <v>0</v>
      </c>
      <c r="G31" s="3">
        <v>0</v>
      </c>
      <c r="I31" s="3">
        <v>0</v>
      </c>
      <c r="K31" s="3">
        <v>8972933</v>
      </c>
      <c r="M31" s="3">
        <v>8972505883477</v>
      </c>
      <c r="O31" s="3">
        <v>8557427415451</v>
      </c>
      <c r="Q31" s="3">
        <v>415078468026</v>
      </c>
    </row>
    <row r="32" spans="1:17" x14ac:dyDescent="0.5">
      <c r="A32" s="1" t="s">
        <v>155</v>
      </c>
      <c r="C32" s="3">
        <v>0</v>
      </c>
      <c r="E32" s="3">
        <v>0</v>
      </c>
      <c r="G32" s="3">
        <v>0</v>
      </c>
      <c r="I32" s="3">
        <v>0</v>
      </c>
      <c r="K32" s="3">
        <v>3000000</v>
      </c>
      <c r="M32" s="3">
        <v>2999887500000</v>
      </c>
      <c r="O32" s="3">
        <v>2790007413630</v>
      </c>
      <c r="Q32" s="3">
        <v>209880086370</v>
      </c>
    </row>
    <row r="33" spans="1:17" x14ac:dyDescent="0.5">
      <c r="A33" s="1" t="s">
        <v>395</v>
      </c>
      <c r="C33" s="3">
        <v>0</v>
      </c>
      <c r="E33" s="3">
        <v>0</v>
      </c>
      <c r="G33" s="3">
        <v>0</v>
      </c>
      <c r="I33" s="3">
        <v>0</v>
      </c>
      <c r="K33" s="3">
        <v>1906500</v>
      </c>
      <c r="M33" s="3">
        <v>1888201089167</v>
      </c>
      <c r="O33" s="3">
        <v>1725931417065</v>
      </c>
      <c r="Q33" s="3">
        <v>162269672102</v>
      </c>
    </row>
    <row r="34" spans="1:17" x14ac:dyDescent="0.5">
      <c r="A34" s="1" t="s">
        <v>452</v>
      </c>
      <c r="C34" s="3">
        <v>0</v>
      </c>
      <c r="E34" s="3">
        <v>0</v>
      </c>
      <c r="G34" s="3">
        <v>0</v>
      </c>
      <c r="I34" s="3">
        <v>0</v>
      </c>
      <c r="K34" s="3">
        <v>3438644</v>
      </c>
      <c r="M34" s="3">
        <v>3438644000000</v>
      </c>
      <c r="O34" s="3">
        <v>3394645150490</v>
      </c>
      <c r="Q34" s="3">
        <v>43998849510</v>
      </c>
    </row>
    <row r="35" spans="1:17" x14ac:dyDescent="0.5">
      <c r="A35" s="1" t="s">
        <v>453</v>
      </c>
      <c r="C35" s="3">
        <v>0</v>
      </c>
      <c r="E35" s="3">
        <v>0</v>
      </c>
      <c r="G35" s="3">
        <v>0</v>
      </c>
      <c r="I35" s="3">
        <v>0</v>
      </c>
      <c r="K35" s="3">
        <v>13610168</v>
      </c>
      <c r="M35" s="3">
        <v>13555211373661</v>
      </c>
      <c r="O35" s="3">
        <v>12568835749483</v>
      </c>
      <c r="Q35" s="3">
        <v>986375624178</v>
      </c>
    </row>
    <row r="36" spans="1:17" x14ac:dyDescent="0.5">
      <c r="A36" s="1" t="s">
        <v>419</v>
      </c>
      <c r="C36" s="3">
        <v>0</v>
      </c>
      <c r="E36" s="3">
        <v>0</v>
      </c>
      <c r="G36" s="3">
        <v>0</v>
      </c>
      <c r="I36" s="3">
        <v>0</v>
      </c>
      <c r="K36" s="3">
        <v>3474082</v>
      </c>
      <c r="M36" s="3">
        <v>3474082000000</v>
      </c>
      <c r="O36" s="3">
        <v>3401811556780</v>
      </c>
      <c r="Q36" s="3">
        <v>72270443220</v>
      </c>
    </row>
    <row r="37" spans="1:17" x14ac:dyDescent="0.5">
      <c r="A37" s="1" t="s">
        <v>417</v>
      </c>
      <c r="C37" s="3">
        <v>0</v>
      </c>
      <c r="E37" s="3">
        <v>0</v>
      </c>
      <c r="G37" s="3">
        <v>0</v>
      </c>
      <c r="I37" s="3">
        <v>0</v>
      </c>
      <c r="K37" s="3">
        <v>1848714</v>
      </c>
      <c r="M37" s="3">
        <v>1840825875000</v>
      </c>
      <c r="O37" s="3">
        <v>1824843184210</v>
      </c>
      <c r="Q37" s="3">
        <v>15982690790</v>
      </c>
    </row>
    <row r="38" spans="1:17" x14ac:dyDescent="0.5">
      <c r="A38" s="1" t="s">
        <v>454</v>
      </c>
      <c r="C38" s="3">
        <v>0</v>
      </c>
      <c r="E38" s="3">
        <v>0</v>
      </c>
      <c r="G38" s="3">
        <v>0</v>
      </c>
      <c r="I38" s="3">
        <v>0</v>
      </c>
      <c r="K38" s="3">
        <v>809275</v>
      </c>
      <c r="M38" s="3">
        <v>809275000000</v>
      </c>
      <c r="O38" s="3">
        <v>791011381371</v>
      </c>
      <c r="Q38" s="3">
        <v>18263618629</v>
      </c>
    </row>
    <row r="39" spans="1:17" x14ac:dyDescent="0.5">
      <c r="A39" s="1" t="s">
        <v>455</v>
      </c>
      <c r="C39" s="3">
        <v>0</v>
      </c>
      <c r="E39" s="3">
        <v>0</v>
      </c>
      <c r="G39" s="3">
        <v>0</v>
      </c>
      <c r="I39" s="3">
        <v>0</v>
      </c>
      <c r="K39" s="3">
        <v>1106461</v>
      </c>
      <c r="M39" s="3">
        <v>1106461000000</v>
      </c>
      <c r="O39" s="3">
        <v>1100874969831</v>
      </c>
      <c r="Q39" s="3">
        <v>5586030169</v>
      </c>
    </row>
    <row r="40" spans="1:17" x14ac:dyDescent="0.5">
      <c r="A40" s="1" t="s">
        <v>416</v>
      </c>
      <c r="C40" s="3">
        <v>0</v>
      </c>
      <c r="E40" s="3">
        <v>0</v>
      </c>
      <c r="G40" s="3">
        <v>0</v>
      </c>
      <c r="I40" s="3">
        <v>0</v>
      </c>
      <c r="K40" s="3">
        <v>3990000</v>
      </c>
      <c r="M40" s="3">
        <v>3996300260981</v>
      </c>
      <c r="O40" s="3">
        <v>3917321274057</v>
      </c>
      <c r="Q40" s="3">
        <v>78978986924</v>
      </c>
    </row>
    <row r="41" spans="1:17" x14ac:dyDescent="0.5">
      <c r="A41" s="1" t="s">
        <v>415</v>
      </c>
      <c r="C41" s="3">
        <v>0</v>
      </c>
      <c r="E41" s="3">
        <v>0</v>
      </c>
      <c r="G41" s="3">
        <v>0</v>
      </c>
      <c r="I41" s="3">
        <v>0</v>
      </c>
      <c r="K41" s="3">
        <v>6739380</v>
      </c>
      <c r="M41" s="3">
        <v>6739380000000</v>
      </c>
      <c r="O41" s="3">
        <v>6310254803710</v>
      </c>
      <c r="Q41" s="3">
        <v>429125196290</v>
      </c>
    </row>
    <row r="42" spans="1:17" x14ac:dyDescent="0.5">
      <c r="A42" s="1" t="s">
        <v>414</v>
      </c>
      <c r="C42" s="3">
        <v>0</v>
      </c>
      <c r="E42" s="3">
        <v>0</v>
      </c>
      <c r="G42" s="3">
        <v>0</v>
      </c>
      <c r="I42" s="3">
        <v>0</v>
      </c>
      <c r="K42" s="3">
        <v>7138846</v>
      </c>
      <c r="M42" s="3">
        <v>7138846000000</v>
      </c>
      <c r="O42" s="3">
        <v>6654181745135</v>
      </c>
      <c r="Q42" s="3">
        <v>484664254865</v>
      </c>
    </row>
    <row r="43" spans="1:17" x14ac:dyDescent="0.5">
      <c r="A43" s="1" t="s">
        <v>412</v>
      </c>
      <c r="C43" s="3">
        <v>0</v>
      </c>
      <c r="E43" s="3">
        <v>0</v>
      </c>
      <c r="G43" s="3">
        <v>0</v>
      </c>
      <c r="I43" s="3">
        <v>0</v>
      </c>
      <c r="K43" s="3">
        <v>1020277</v>
      </c>
      <c r="M43" s="3">
        <v>1020277000000</v>
      </c>
      <c r="O43" s="3">
        <v>933512178616</v>
      </c>
      <c r="Q43" s="3">
        <v>86764821384</v>
      </c>
    </row>
    <row r="44" spans="1:17" x14ac:dyDescent="0.5">
      <c r="A44" s="1" t="s">
        <v>411</v>
      </c>
      <c r="C44" s="3">
        <v>0</v>
      </c>
      <c r="E44" s="3">
        <v>0</v>
      </c>
      <c r="G44" s="3">
        <v>0</v>
      </c>
      <c r="I44" s="3">
        <v>0</v>
      </c>
      <c r="K44" s="3">
        <v>4000000</v>
      </c>
      <c r="M44" s="3">
        <v>3995027500000</v>
      </c>
      <c r="O44" s="3">
        <v>3938733889747</v>
      </c>
      <c r="Q44" s="3">
        <v>56293610253</v>
      </c>
    </row>
    <row r="45" spans="1:17" x14ac:dyDescent="0.5">
      <c r="A45" s="1" t="s">
        <v>456</v>
      </c>
      <c r="C45" s="3">
        <v>0</v>
      </c>
      <c r="E45" s="3">
        <v>0</v>
      </c>
      <c r="G45" s="3">
        <v>0</v>
      </c>
      <c r="I45" s="3">
        <v>0</v>
      </c>
      <c r="K45" s="3">
        <v>2170925</v>
      </c>
      <c r="M45" s="3">
        <v>2170925000000</v>
      </c>
      <c r="O45" s="3">
        <v>2159639337732</v>
      </c>
      <c r="Q45" s="3">
        <v>11285662268</v>
      </c>
    </row>
    <row r="46" spans="1:17" x14ac:dyDescent="0.5">
      <c r="A46" s="1" t="s">
        <v>457</v>
      </c>
      <c r="C46" s="3">
        <v>0</v>
      </c>
      <c r="E46" s="3">
        <v>0</v>
      </c>
      <c r="G46" s="3">
        <v>0</v>
      </c>
      <c r="I46" s="3">
        <v>0</v>
      </c>
      <c r="K46" s="3">
        <v>7539733</v>
      </c>
      <c r="M46" s="3">
        <v>7539733000000</v>
      </c>
      <c r="O46" s="3">
        <v>7366188946037</v>
      </c>
      <c r="Q46" s="3">
        <v>173544053963</v>
      </c>
    </row>
    <row r="47" spans="1:17" x14ac:dyDescent="0.5">
      <c r="A47" s="1" t="s">
        <v>458</v>
      </c>
      <c r="C47" s="3">
        <v>0</v>
      </c>
      <c r="E47" s="3">
        <v>0</v>
      </c>
      <c r="G47" s="3">
        <v>0</v>
      </c>
      <c r="I47" s="3">
        <v>0</v>
      </c>
      <c r="K47" s="3">
        <v>10121220</v>
      </c>
      <c r="M47" s="3">
        <v>10121220000000</v>
      </c>
      <c r="O47" s="3">
        <v>9577869298528</v>
      </c>
      <c r="Q47" s="3">
        <v>543350701472</v>
      </c>
    </row>
    <row r="48" spans="1:17" x14ac:dyDescent="0.5">
      <c r="A48" s="1" t="s">
        <v>106</v>
      </c>
      <c r="C48" s="3">
        <v>0</v>
      </c>
      <c r="E48" s="3">
        <v>0</v>
      </c>
      <c r="G48" s="3">
        <v>0</v>
      </c>
      <c r="I48" s="3">
        <v>0</v>
      </c>
      <c r="K48" s="3">
        <v>1856000</v>
      </c>
      <c r="M48" s="3">
        <v>1596143750000</v>
      </c>
      <c r="O48" s="3">
        <v>1544410551772</v>
      </c>
      <c r="Q48" s="3">
        <v>51733198228</v>
      </c>
    </row>
    <row r="49" spans="1:17" x14ac:dyDescent="0.5">
      <c r="A49" s="1" t="s">
        <v>409</v>
      </c>
      <c r="C49" s="3">
        <v>0</v>
      </c>
      <c r="E49" s="3">
        <v>0</v>
      </c>
      <c r="G49" s="3">
        <v>0</v>
      </c>
      <c r="I49" s="3">
        <v>0</v>
      </c>
      <c r="K49" s="3">
        <v>450000</v>
      </c>
      <c r="M49" s="3">
        <v>450000000000</v>
      </c>
      <c r="O49" s="3">
        <v>446816935172</v>
      </c>
      <c r="Q49" s="3">
        <v>3183064828</v>
      </c>
    </row>
    <row r="50" spans="1:17" x14ac:dyDescent="0.5">
      <c r="A50" s="1" t="s">
        <v>459</v>
      </c>
      <c r="C50" s="3">
        <v>0</v>
      </c>
      <c r="E50" s="3">
        <v>0</v>
      </c>
      <c r="G50" s="3">
        <v>0</v>
      </c>
      <c r="I50" s="3">
        <v>0</v>
      </c>
      <c r="K50" s="3">
        <v>459700</v>
      </c>
      <c r="M50" s="3">
        <v>404238264000</v>
      </c>
      <c r="O50" s="3">
        <v>390748245918</v>
      </c>
      <c r="Q50" s="3">
        <v>13490018082</v>
      </c>
    </row>
    <row r="51" spans="1:17" x14ac:dyDescent="0.5">
      <c r="A51" s="1" t="s">
        <v>152</v>
      </c>
      <c r="C51" s="3">
        <v>0</v>
      </c>
      <c r="E51" s="3">
        <v>0</v>
      </c>
      <c r="G51" s="3">
        <v>0</v>
      </c>
      <c r="I51" s="3">
        <v>0</v>
      </c>
      <c r="K51" s="3">
        <v>3968000</v>
      </c>
      <c r="M51" s="3">
        <v>3989521716546</v>
      </c>
      <c r="O51" s="3">
        <v>3856707974623</v>
      </c>
      <c r="Q51" s="3">
        <v>132813741923</v>
      </c>
    </row>
    <row r="52" spans="1:17" x14ac:dyDescent="0.5">
      <c r="A52" s="1" t="s">
        <v>407</v>
      </c>
      <c r="C52" s="3">
        <v>0</v>
      </c>
      <c r="E52" s="3">
        <v>0</v>
      </c>
      <c r="G52" s="3">
        <v>0</v>
      </c>
      <c r="I52" s="3">
        <v>0</v>
      </c>
      <c r="K52" s="3">
        <v>7409087</v>
      </c>
      <c r="M52" s="3">
        <v>7377008139199</v>
      </c>
      <c r="O52" s="3">
        <v>6947720645034</v>
      </c>
      <c r="Q52" s="3">
        <v>429287494165</v>
      </c>
    </row>
    <row r="53" spans="1:17" x14ac:dyDescent="0.5">
      <c r="A53" s="1" t="s">
        <v>406</v>
      </c>
      <c r="C53" s="3">
        <v>0</v>
      </c>
      <c r="E53" s="3">
        <v>0</v>
      </c>
      <c r="G53" s="3">
        <v>0</v>
      </c>
      <c r="I53" s="3">
        <v>0</v>
      </c>
      <c r="K53" s="3">
        <v>763000</v>
      </c>
      <c r="M53" s="3">
        <v>749334175000</v>
      </c>
      <c r="O53" s="3">
        <v>747369201579</v>
      </c>
      <c r="Q53" s="3">
        <v>1964973421</v>
      </c>
    </row>
    <row r="54" spans="1:17" x14ac:dyDescent="0.5">
      <c r="A54" s="1" t="s">
        <v>169</v>
      </c>
      <c r="C54" s="3">
        <v>0</v>
      </c>
      <c r="E54" s="3">
        <v>0</v>
      </c>
      <c r="G54" s="3">
        <v>0</v>
      </c>
      <c r="I54" s="3">
        <v>0</v>
      </c>
      <c r="K54" s="3">
        <v>5000000</v>
      </c>
      <c r="M54" s="3">
        <v>4950814666883</v>
      </c>
      <c r="O54" s="3">
        <v>4882482892900</v>
      </c>
      <c r="Q54" s="3">
        <v>68331773983</v>
      </c>
    </row>
    <row r="55" spans="1:17" x14ac:dyDescent="0.5">
      <c r="A55" s="1" t="s">
        <v>404</v>
      </c>
      <c r="C55" s="3">
        <v>0</v>
      </c>
      <c r="E55" s="3">
        <v>0</v>
      </c>
      <c r="G55" s="3">
        <v>0</v>
      </c>
      <c r="I55" s="3">
        <v>0</v>
      </c>
      <c r="K55" s="3">
        <v>5005000</v>
      </c>
      <c r="M55" s="3">
        <v>4917498659591</v>
      </c>
      <c r="O55" s="3">
        <v>4809162041108</v>
      </c>
      <c r="Q55" s="3">
        <v>108336618483</v>
      </c>
    </row>
    <row r="56" spans="1:17" x14ac:dyDescent="0.5">
      <c r="A56" s="1" t="s">
        <v>39</v>
      </c>
      <c r="C56" s="1" t="s">
        <v>39</v>
      </c>
      <c r="E56" s="4">
        <f>SUM(E8:E55)</f>
        <v>514133484361</v>
      </c>
      <c r="G56" s="4">
        <f>SUM(G8:G55)</f>
        <v>490873404492</v>
      </c>
      <c r="I56" s="4">
        <f>SUM(I8:I55)</f>
        <v>23260079869</v>
      </c>
      <c r="K56" s="1" t="s">
        <v>39</v>
      </c>
      <c r="M56" s="4">
        <f>SUM(M8:M55)</f>
        <v>163122588781954</v>
      </c>
      <c r="O56" s="4">
        <f>SUM(O8:O55)</f>
        <v>156122543388777</v>
      </c>
      <c r="Q56" s="4">
        <f>SUM(Q8:Q55)</f>
        <v>7000045393177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0"/>
  <sheetViews>
    <sheetView rightToLeft="1" topLeftCell="C19" workbookViewId="0">
      <selection activeCell="I42" sqref="I42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22" style="1" customWidth="1"/>
    <col min="4" max="4" width="1" style="1" customWidth="1"/>
    <col min="5" max="5" width="23" style="1" customWidth="1"/>
    <col min="6" max="6" width="1" style="1" customWidth="1"/>
    <col min="7" max="7" width="21" style="1" customWidth="1"/>
    <col min="8" max="8" width="1" style="1" customWidth="1"/>
    <col min="9" max="9" width="23" style="1" customWidth="1"/>
    <col min="10" max="10" width="1" style="1" customWidth="1"/>
    <col min="11" max="11" width="23" style="1" customWidth="1"/>
    <col min="12" max="12" width="1" style="1" customWidth="1"/>
    <col min="13" max="13" width="22" style="1" customWidth="1"/>
    <col min="14" max="14" width="1" style="1" customWidth="1"/>
    <col min="15" max="15" width="23" style="1" customWidth="1"/>
    <col min="16" max="16" width="1" style="1" customWidth="1"/>
    <col min="17" max="17" width="22" style="1" customWidth="1"/>
    <col min="18" max="18" width="1" style="1" customWidth="1"/>
    <col min="19" max="19" width="23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  <c r="R2" s="13" t="s">
        <v>0</v>
      </c>
      <c r="S2" s="13" t="s">
        <v>0</v>
      </c>
      <c r="T2" s="13" t="s">
        <v>0</v>
      </c>
      <c r="U2" s="13" t="s">
        <v>0</v>
      </c>
    </row>
    <row r="3" spans="1:21" ht="22.5" x14ac:dyDescent="0.5">
      <c r="A3" s="13" t="s">
        <v>386</v>
      </c>
      <c r="B3" s="13" t="s">
        <v>386</v>
      </c>
      <c r="C3" s="13" t="s">
        <v>386</v>
      </c>
      <c r="D3" s="13" t="s">
        <v>386</v>
      </c>
      <c r="E3" s="13" t="s">
        <v>386</v>
      </c>
      <c r="F3" s="13" t="s">
        <v>386</v>
      </c>
      <c r="G3" s="13" t="s">
        <v>386</v>
      </c>
      <c r="H3" s="13" t="s">
        <v>386</v>
      </c>
      <c r="I3" s="13" t="s">
        <v>386</v>
      </c>
      <c r="J3" s="13" t="s">
        <v>386</v>
      </c>
      <c r="K3" s="13" t="s">
        <v>386</v>
      </c>
      <c r="L3" s="13" t="s">
        <v>386</v>
      </c>
      <c r="M3" s="13" t="s">
        <v>386</v>
      </c>
      <c r="N3" s="13" t="s">
        <v>386</v>
      </c>
      <c r="O3" s="13" t="s">
        <v>386</v>
      </c>
      <c r="P3" s="13" t="s">
        <v>386</v>
      </c>
      <c r="Q3" s="13" t="s">
        <v>386</v>
      </c>
      <c r="R3" s="13" t="s">
        <v>386</v>
      </c>
      <c r="S3" s="13" t="s">
        <v>386</v>
      </c>
      <c r="T3" s="13" t="s">
        <v>386</v>
      </c>
      <c r="U3" s="13" t="s">
        <v>386</v>
      </c>
    </row>
    <row r="4" spans="1:21" ht="22.5" x14ac:dyDescent="0.5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  <c r="R4" s="13" t="s">
        <v>2</v>
      </c>
      <c r="S4" s="13" t="s">
        <v>2</v>
      </c>
      <c r="T4" s="13" t="s">
        <v>2</v>
      </c>
      <c r="U4" s="13" t="s">
        <v>2</v>
      </c>
    </row>
    <row r="6" spans="1:21" ht="22.5" x14ac:dyDescent="0.5">
      <c r="A6" s="12" t="s">
        <v>3</v>
      </c>
      <c r="C6" s="12" t="s">
        <v>388</v>
      </c>
      <c r="D6" s="12" t="s">
        <v>388</v>
      </c>
      <c r="E6" s="12" t="s">
        <v>388</v>
      </c>
      <c r="F6" s="12" t="s">
        <v>388</v>
      </c>
      <c r="G6" s="12" t="s">
        <v>388</v>
      </c>
      <c r="H6" s="12" t="s">
        <v>388</v>
      </c>
      <c r="I6" s="12" t="s">
        <v>388</v>
      </c>
      <c r="J6" s="12" t="s">
        <v>388</v>
      </c>
      <c r="K6" s="12" t="s">
        <v>388</v>
      </c>
      <c r="M6" s="12" t="s">
        <v>389</v>
      </c>
      <c r="N6" s="12" t="s">
        <v>389</v>
      </c>
      <c r="O6" s="12" t="s">
        <v>389</v>
      </c>
      <c r="P6" s="12" t="s">
        <v>389</v>
      </c>
      <c r="Q6" s="12" t="s">
        <v>389</v>
      </c>
      <c r="R6" s="12" t="s">
        <v>389</v>
      </c>
      <c r="S6" s="12" t="s">
        <v>389</v>
      </c>
      <c r="T6" s="12" t="s">
        <v>389</v>
      </c>
      <c r="U6" s="12" t="s">
        <v>389</v>
      </c>
    </row>
    <row r="7" spans="1:21" ht="22.5" x14ac:dyDescent="0.5">
      <c r="A7" s="12" t="s">
        <v>3</v>
      </c>
      <c r="C7" s="12" t="s">
        <v>460</v>
      </c>
      <c r="E7" s="12" t="s">
        <v>461</v>
      </c>
      <c r="G7" s="12" t="s">
        <v>462</v>
      </c>
      <c r="I7" s="12" t="s">
        <v>289</v>
      </c>
      <c r="K7" s="12" t="s">
        <v>463</v>
      </c>
      <c r="M7" s="12" t="s">
        <v>460</v>
      </c>
      <c r="O7" s="12" t="s">
        <v>461</v>
      </c>
      <c r="Q7" s="12" t="s">
        <v>462</v>
      </c>
      <c r="S7" s="12" t="s">
        <v>289</v>
      </c>
      <c r="U7" s="12" t="s">
        <v>463</v>
      </c>
    </row>
    <row r="8" spans="1:21" x14ac:dyDescent="0.5">
      <c r="A8" s="1" t="s">
        <v>516</v>
      </c>
      <c r="C8" s="3">
        <v>0</v>
      </c>
      <c r="E8" s="3">
        <v>0</v>
      </c>
      <c r="G8" s="3">
        <v>0</v>
      </c>
      <c r="H8" s="3"/>
      <c r="I8" s="3">
        <f>C8+E8+G8</f>
        <v>0</v>
      </c>
      <c r="K8" s="15">
        <f>I8/$I$40</f>
        <v>0</v>
      </c>
      <c r="M8" s="3">
        <v>0</v>
      </c>
      <c r="O8" s="3">
        <v>0</v>
      </c>
      <c r="Q8" s="3">
        <v>54409915560</v>
      </c>
      <c r="S8" s="3">
        <f>M8+O8+Q8</f>
        <v>54409915560</v>
      </c>
      <c r="U8" s="15">
        <f>S8/$S$40</f>
        <v>1.0727200755540019E-2</v>
      </c>
    </row>
    <row r="9" spans="1:21" x14ac:dyDescent="0.5">
      <c r="A9" s="1" t="s">
        <v>24</v>
      </c>
      <c r="C9" s="3">
        <v>0</v>
      </c>
      <c r="E9" s="3">
        <f>VLOOKUP(A9,'درآمد ناشی از تغییر قیمت اوراق'!A:Q,9,0)</f>
        <v>43594827944</v>
      </c>
      <c r="G9" s="3">
        <v>23059344196</v>
      </c>
      <c r="I9" s="3">
        <f t="shared" ref="I9:I39" si="0">C9+E9+G9</f>
        <v>66654172140</v>
      </c>
      <c r="K9" s="15">
        <f t="shared" ref="K9:K38" si="1">I9/$I$40</f>
        <v>3.8237089674453752E-2</v>
      </c>
      <c r="M9" s="3">
        <v>0</v>
      </c>
      <c r="O9" s="3">
        <f>VLOOKUP(A9,'درآمد ناشی از تغییر قیمت اوراق'!A:Q,17,0)</f>
        <v>194108039953</v>
      </c>
      <c r="Q9" s="3">
        <v>23059344196</v>
      </c>
      <c r="S9" s="3">
        <f t="shared" ref="S9:S39" si="2">M9+O9+Q9</f>
        <v>217167384149</v>
      </c>
      <c r="U9" s="15">
        <f t="shared" ref="U9:U39" si="3">S9/$S$40</f>
        <v>4.281569091488225E-2</v>
      </c>
    </row>
    <row r="10" spans="1:21" x14ac:dyDescent="0.5">
      <c r="A10" s="1" t="s">
        <v>440</v>
      </c>
      <c r="C10" s="3">
        <v>0</v>
      </c>
      <c r="E10" s="3">
        <v>0</v>
      </c>
      <c r="G10" s="3">
        <v>0</v>
      </c>
      <c r="I10" s="3">
        <f t="shared" si="0"/>
        <v>0</v>
      </c>
      <c r="K10" s="15">
        <f t="shared" si="1"/>
        <v>0</v>
      </c>
      <c r="M10" s="3">
        <v>0</v>
      </c>
      <c r="O10" s="3">
        <v>0</v>
      </c>
      <c r="Q10" s="3">
        <v>25309357043</v>
      </c>
      <c r="S10" s="3">
        <f t="shared" si="2"/>
        <v>25309357043</v>
      </c>
      <c r="U10" s="15">
        <f t="shared" si="3"/>
        <v>4.9898727318278841E-3</v>
      </c>
    </row>
    <row r="11" spans="1:21" x14ac:dyDescent="0.5">
      <c r="A11" s="1" t="s">
        <v>441</v>
      </c>
      <c r="C11" s="3">
        <v>0</v>
      </c>
      <c r="E11" s="3">
        <v>0</v>
      </c>
      <c r="G11" s="3">
        <v>0</v>
      </c>
      <c r="I11" s="3">
        <f t="shared" si="0"/>
        <v>0</v>
      </c>
      <c r="K11" s="15">
        <f t="shared" si="1"/>
        <v>0</v>
      </c>
      <c r="M11" s="3">
        <v>0</v>
      </c>
      <c r="O11" s="3">
        <v>0</v>
      </c>
      <c r="Q11" s="3">
        <v>634901484788</v>
      </c>
      <c r="S11" s="3">
        <f t="shared" si="2"/>
        <v>634901484788</v>
      </c>
      <c r="U11" s="15">
        <f t="shared" si="3"/>
        <v>0.12517416388564073</v>
      </c>
    </row>
    <row r="12" spans="1:21" x14ac:dyDescent="0.5">
      <c r="A12" s="1" t="s">
        <v>442</v>
      </c>
      <c r="C12" s="3">
        <v>0</v>
      </c>
      <c r="E12" s="3">
        <v>0</v>
      </c>
      <c r="G12" s="3">
        <v>0</v>
      </c>
      <c r="I12" s="3">
        <f t="shared" si="0"/>
        <v>0</v>
      </c>
      <c r="K12" s="15">
        <f t="shared" si="1"/>
        <v>0</v>
      </c>
      <c r="M12" s="3">
        <v>0</v>
      </c>
      <c r="O12" s="3">
        <v>0</v>
      </c>
      <c r="Q12" s="3">
        <v>202428663</v>
      </c>
      <c r="S12" s="3">
        <f t="shared" si="2"/>
        <v>202428663</v>
      </c>
      <c r="U12" s="15">
        <f t="shared" si="3"/>
        <v>3.9909874594125468E-5</v>
      </c>
    </row>
    <row r="13" spans="1:21" x14ac:dyDescent="0.5">
      <c r="A13" s="1" t="s">
        <v>443</v>
      </c>
      <c r="C13" s="3">
        <v>0</v>
      </c>
      <c r="E13" s="3">
        <v>0</v>
      </c>
      <c r="G13" s="3">
        <v>0</v>
      </c>
      <c r="I13" s="3">
        <f t="shared" si="0"/>
        <v>0</v>
      </c>
      <c r="K13" s="15">
        <f t="shared" si="1"/>
        <v>0</v>
      </c>
      <c r="M13" s="3">
        <v>0</v>
      </c>
      <c r="O13" s="3">
        <v>0</v>
      </c>
      <c r="Q13" s="3">
        <v>0</v>
      </c>
      <c r="S13" s="3">
        <f t="shared" si="2"/>
        <v>0</v>
      </c>
      <c r="U13" s="15">
        <f t="shared" si="3"/>
        <v>0</v>
      </c>
    </row>
    <row r="14" spans="1:21" x14ac:dyDescent="0.5">
      <c r="A14" s="1" t="s">
        <v>16</v>
      </c>
      <c r="C14" s="3">
        <v>0</v>
      </c>
      <c r="E14" s="3">
        <f>VLOOKUP(A14,'درآمد ناشی از تغییر قیمت اوراق'!A:Q,9,0)</f>
        <v>48269458063</v>
      </c>
      <c r="G14" s="3">
        <v>0</v>
      </c>
      <c r="I14" s="3">
        <f t="shared" si="0"/>
        <v>48269458063</v>
      </c>
      <c r="K14" s="15">
        <f t="shared" si="1"/>
        <v>2.7690443632178846E-2</v>
      </c>
      <c r="M14" s="3">
        <v>0</v>
      </c>
      <c r="O14" s="3">
        <f>VLOOKUP(A14,'درآمد ناشی از تغییر قیمت اوراق'!A:Q,17,0)</f>
        <v>265767490231</v>
      </c>
      <c r="Q14" s="3">
        <v>-4142</v>
      </c>
      <c r="S14" s="3">
        <f t="shared" si="2"/>
        <v>265767486089</v>
      </c>
      <c r="U14" s="15">
        <f t="shared" si="3"/>
        <v>5.2397456386934563E-2</v>
      </c>
    </row>
    <row r="15" spans="1:21" x14ac:dyDescent="0.5">
      <c r="A15" s="1" t="s">
        <v>444</v>
      </c>
      <c r="C15" s="3">
        <v>0</v>
      </c>
      <c r="E15" s="3">
        <v>0</v>
      </c>
      <c r="G15" s="3">
        <v>0</v>
      </c>
      <c r="I15" s="3">
        <f t="shared" si="0"/>
        <v>0</v>
      </c>
      <c r="K15" s="15">
        <f t="shared" si="1"/>
        <v>0</v>
      </c>
      <c r="M15" s="3">
        <v>0</v>
      </c>
      <c r="O15" s="3">
        <v>0</v>
      </c>
      <c r="Q15" s="3">
        <v>228263691</v>
      </c>
      <c r="S15" s="3">
        <f t="shared" si="2"/>
        <v>228263691</v>
      </c>
      <c r="U15" s="15">
        <f t="shared" si="3"/>
        <v>4.5003386117321766E-5</v>
      </c>
    </row>
    <row r="16" spans="1:21" x14ac:dyDescent="0.5">
      <c r="A16" s="1" t="s">
        <v>23</v>
      </c>
      <c r="C16" s="3">
        <v>0</v>
      </c>
      <c r="E16" s="3">
        <f>VLOOKUP(A16,'درآمد ناشی از تغییر قیمت اوراق'!A:Q,9,0)</f>
        <v>-2621709292</v>
      </c>
      <c r="G16" s="3">
        <v>0</v>
      </c>
      <c r="I16" s="3">
        <f t="shared" si="0"/>
        <v>-2621709292</v>
      </c>
      <c r="K16" s="15">
        <f t="shared" si="1"/>
        <v>-1.503979872227585E-3</v>
      </c>
      <c r="M16" s="3">
        <v>0</v>
      </c>
      <c r="O16" s="3">
        <f>VLOOKUP(A16,'درآمد ناشی از تغییر قیمت اوراق'!A:Q,17,0)</f>
        <v>491037995</v>
      </c>
      <c r="Q16" s="3">
        <v>4853933383</v>
      </c>
      <c r="S16" s="3">
        <f t="shared" si="2"/>
        <v>5344971378</v>
      </c>
      <c r="U16" s="15">
        <f t="shared" si="3"/>
        <v>1.053789192912715E-3</v>
      </c>
    </row>
    <row r="17" spans="1:21" x14ac:dyDescent="0.5">
      <c r="A17" s="1" t="s">
        <v>445</v>
      </c>
      <c r="C17" s="3">
        <v>0</v>
      </c>
      <c r="E17" s="3">
        <v>0</v>
      </c>
      <c r="G17" s="3">
        <v>0</v>
      </c>
      <c r="I17" s="3">
        <f t="shared" si="0"/>
        <v>0</v>
      </c>
      <c r="K17" s="15">
        <f t="shared" si="1"/>
        <v>0</v>
      </c>
      <c r="M17" s="3">
        <v>0</v>
      </c>
      <c r="O17" s="3">
        <v>0</v>
      </c>
      <c r="Q17" s="3">
        <v>37152692109</v>
      </c>
      <c r="S17" s="3">
        <f t="shared" si="2"/>
        <v>37152692109</v>
      </c>
      <c r="U17" s="15">
        <f t="shared" si="3"/>
        <v>7.3248484721965719E-3</v>
      </c>
    </row>
    <row r="18" spans="1:21" x14ac:dyDescent="0.5">
      <c r="A18" s="1" t="s">
        <v>18</v>
      </c>
      <c r="C18" s="3">
        <v>121337581274</v>
      </c>
      <c r="E18" s="3">
        <f>VLOOKUP(A18,'درآمد ناشی از تغییر قیمت اوراق'!A:Q,9,0)</f>
        <v>-116335601084</v>
      </c>
      <c r="G18" s="3">
        <v>0</v>
      </c>
      <c r="I18" s="3">
        <f t="shared" si="0"/>
        <v>5001980190</v>
      </c>
      <c r="K18" s="15">
        <f t="shared" si="1"/>
        <v>2.8694552634026789E-3</v>
      </c>
      <c r="M18" s="3">
        <v>121337581274</v>
      </c>
      <c r="O18" s="3">
        <f>VLOOKUP(A18,'درآمد ناشی از تغییر قیمت اوراق'!A:Q,17,0)</f>
        <v>111959599056</v>
      </c>
      <c r="Q18" s="3">
        <v>0</v>
      </c>
      <c r="S18" s="3">
        <f t="shared" si="2"/>
        <v>233297180330</v>
      </c>
      <c r="U18" s="15">
        <f t="shared" si="3"/>
        <v>4.5995764987754595E-2</v>
      </c>
    </row>
    <row r="19" spans="1:21" x14ac:dyDescent="0.5">
      <c r="A19" s="1" t="s">
        <v>34</v>
      </c>
      <c r="C19" s="3">
        <v>0</v>
      </c>
      <c r="E19" s="3">
        <f>VLOOKUP(A19,'درآمد ناشی از تغییر قیمت اوراق'!A:Q,9,0)</f>
        <v>47933884638</v>
      </c>
      <c r="G19" s="3">
        <v>0</v>
      </c>
      <c r="I19" s="3">
        <f t="shared" si="0"/>
        <v>47933884638</v>
      </c>
      <c r="K19" s="15">
        <f t="shared" si="1"/>
        <v>2.7497937285882356E-2</v>
      </c>
      <c r="M19" s="3">
        <v>264236352729</v>
      </c>
      <c r="O19" s="3">
        <f>VLOOKUP(A19,'درآمد ناشی از تغییر قیمت اوراق'!A:Q,17,0)</f>
        <v>40559440848</v>
      </c>
      <c r="Q19" s="3">
        <v>0</v>
      </c>
      <c r="S19" s="3">
        <f t="shared" si="2"/>
        <v>304795793577</v>
      </c>
      <c r="U19" s="15">
        <f t="shared" si="3"/>
        <v>6.0092092286728301E-2</v>
      </c>
    </row>
    <row r="20" spans="1:21" x14ac:dyDescent="0.5">
      <c r="A20" s="1" t="s">
        <v>19</v>
      </c>
      <c r="C20" s="3">
        <v>86486150235</v>
      </c>
      <c r="E20" s="3">
        <f>VLOOKUP(A20,'درآمد ناشی از تغییر قیمت اوراق'!A:Q,9,0)</f>
        <v>-102251115585</v>
      </c>
      <c r="G20" s="3">
        <v>0</v>
      </c>
      <c r="I20" s="3">
        <f t="shared" si="0"/>
        <v>-15764965350</v>
      </c>
      <c r="K20" s="15">
        <f t="shared" si="1"/>
        <v>-9.0437908753329861E-3</v>
      </c>
      <c r="M20" s="3">
        <v>86486150235</v>
      </c>
      <c r="O20" s="3">
        <f>VLOOKUP(A20,'درآمد ناشی از تغییر قیمت اوراق'!A:Q,17,0)</f>
        <v>-129898408209</v>
      </c>
      <c r="Q20" s="3">
        <v>0</v>
      </c>
      <c r="S20" s="3">
        <f t="shared" si="2"/>
        <v>-43412257974</v>
      </c>
      <c r="U20" s="15">
        <f t="shared" si="3"/>
        <v>-8.5589547740586684E-3</v>
      </c>
    </row>
    <row r="21" spans="1:21" x14ac:dyDescent="0.5">
      <c r="A21" s="1" t="s">
        <v>28</v>
      </c>
      <c r="C21" s="3">
        <v>0</v>
      </c>
      <c r="E21" s="3">
        <f>VLOOKUP(A21,'درآمد ناشی از تغییر قیمت اوراق'!A:Q,9,0)</f>
        <v>5110164564</v>
      </c>
      <c r="G21" s="3">
        <v>0</v>
      </c>
      <c r="I21" s="3">
        <f t="shared" si="0"/>
        <v>5110164564</v>
      </c>
      <c r="K21" s="15">
        <f t="shared" si="1"/>
        <v>2.9315167289824186E-3</v>
      </c>
      <c r="M21" s="3">
        <v>0</v>
      </c>
      <c r="O21" s="3">
        <f>VLOOKUP(A21,'درآمد ناشی از تغییر قیمت اوراق'!A:Q,17,0)</f>
        <v>25773003888</v>
      </c>
      <c r="Q21" s="3">
        <v>0</v>
      </c>
      <c r="S21" s="3">
        <f t="shared" si="2"/>
        <v>25773003888</v>
      </c>
      <c r="U21" s="15">
        <f t="shared" si="3"/>
        <v>5.0812831436029791E-3</v>
      </c>
    </row>
    <row r="22" spans="1:21" x14ac:dyDescent="0.5">
      <c r="A22" s="1" t="s">
        <v>38</v>
      </c>
      <c r="C22" s="3">
        <v>0</v>
      </c>
      <c r="E22" s="3">
        <f>VLOOKUP(A22,'درآمد ناشی از تغییر قیمت اوراق'!A:Q,9,0)</f>
        <v>15718024834</v>
      </c>
      <c r="G22" s="3">
        <v>0</v>
      </c>
      <c r="I22" s="3">
        <f t="shared" si="0"/>
        <v>15718024834</v>
      </c>
      <c r="K22" s="15">
        <f t="shared" si="1"/>
        <v>9.0168627977343738E-3</v>
      </c>
      <c r="M22" s="3">
        <v>0</v>
      </c>
      <c r="O22" s="3">
        <f>VLOOKUP(A22,'درآمد ناشی از تغییر قیمت اوراق'!A:Q,17,0)</f>
        <v>15718024834</v>
      </c>
      <c r="Q22" s="3">
        <v>0</v>
      </c>
      <c r="S22" s="3">
        <f t="shared" si="2"/>
        <v>15718024834</v>
      </c>
      <c r="U22" s="15">
        <f t="shared" si="3"/>
        <v>3.0988911881134626E-3</v>
      </c>
    </row>
    <row r="23" spans="1:21" x14ac:dyDescent="0.5">
      <c r="A23" s="1" t="s">
        <v>37</v>
      </c>
      <c r="C23" s="3">
        <v>0</v>
      </c>
      <c r="E23" s="3">
        <f>VLOOKUP(A23,'درآمد ناشی از تغییر قیمت اوراق'!A:Q,9,0)</f>
        <v>-114256945</v>
      </c>
      <c r="G23" s="3">
        <v>0</v>
      </c>
      <c r="I23" s="3">
        <f t="shared" si="0"/>
        <v>-114256945</v>
      </c>
      <c r="K23" s="15">
        <f t="shared" si="1"/>
        <v>-6.5545080099679558E-5</v>
      </c>
      <c r="M23" s="3">
        <v>0</v>
      </c>
      <c r="O23" s="3">
        <f>VLOOKUP(A23,'درآمد ناشی از تغییر قیمت اوراق'!A:Q,17,0)</f>
        <v>-114256945</v>
      </c>
      <c r="Q23" s="3">
        <v>0</v>
      </c>
      <c r="S23" s="3">
        <f t="shared" si="2"/>
        <v>-114256945</v>
      </c>
      <c r="U23" s="15">
        <f t="shared" si="3"/>
        <v>-2.2526357082434965E-5</v>
      </c>
    </row>
    <row r="24" spans="1:21" x14ac:dyDescent="0.5">
      <c r="A24" s="1" t="s">
        <v>15</v>
      </c>
      <c r="C24" s="3">
        <v>0</v>
      </c>
      <c r="E24" s="3">
        <f>VLOOKUP(A24,'درآمد ناشی از تغییر قیمت اوراق'!A:Q,9,0)</f>
        <v>1587671304</v>
      </c>
      <c r="G24" s="3">
        <v>0</v>
      </c>
      <c r="I24" s="3">
        <f t="shared" si="0"/>
        <v>1587671304</v>
      </c>
      <c r="K24" s="15">
        <f t="shared" si="1"/>
        <v>9.1078964865236593E-4</v>
      </c>
      <c r="M24" s="3">
        <v>0</v>
      </c>
      <c r="O24" s="3">
        <f>VLOOKUP(A24,'درآمد ناشی از تغییر قیمت اوراق'!A:Q,17,0)</f>
        <v>6651720820</v>
      </c>
      <c r="Q24" s="3">
        <v>0</v>
      </c>
      <c r="S24" s="3">
        <f t="shared" si="2"/>
        <v>6651720820</v>
      </c>
      <c r="U24" s="15">
        <f t="shared" si="3"/>
        <v>1.3114217118616912E-3</v>
      </c>
    </row>
    <row r="25" spans="1:21" x14ac:dyDescent="0.5">
      <c r="A25" s="1" t="s">
        <v>29</v>
      </c>
      <c r="C25" s="3">
        <v>0</v>
      </c>
      <c r="E25" s="3">
        <f>VLOOKUP(A25,'درآمد ناشی از تغییر قیمت اوراق'!A:Q,9,0)</f>
        <v>4292626237</v>
      </c>
      <c r="G25" s="3">
        <v>0</v>
      </c>
      <c r="I25" s="3">
        <f t="shared" si="0"/>
        <v>4292626237</v>
      </c>
      <c r="K25" s="15">
        <f t="shared" si="1"/>
        <v>2.4625245366235817E-3</v>
      </c>
      <c r="M25" s="3">
        <v>0</v>
      </c>
      <c r="O25" s="3">
        <f>VLOOKUP(A25,'درآمد ناشی از تغییر قیمت اوراق'!A:Q,17,0)</f>
        <v>33336959733</v>
      </c>
      <c r="Q25" s="3">
        <v>0</v>
      </c>
      <c r="S25" s="3">
        <f t="shared" si="2"/>
        <v>33336959733</v>
      </c>
      <c r="U25" s="15">
        <f t="shared" si="3"/>
        <v>6.5725567840826983E-3</v>
      </c>
    </row>
    <row r="26" spans="1:21" x14ac:dyDescent="0.5">
      <c r="A26" s="1" t="s">
        <v>31</v>
      </c>
      <c r="C26" s="3">
        <v>0</v>
      </c>
      <c r="E26" s="3">
        <f>VLOOKUP(A26,'درآمد ناشی از تغییر قیمت اوراق'!A:Q,9,0)</f>
        <v>39484492820</v>
      </c>
      <c r="G26" s="3">
        <v>0</v>
      </c>
      <c r="I26" s="3">
        <f t="shared" si="0"/>
        <v>39484492820</v>
      </c>
      <c r="K26" s="15">
        <f t="shared" si="1"/>
        <v>2.2650826560977302E-2</v>
      </c>
      <c r="M26" s="3">
        <v>0</v>
      </c>
      <c r="O26" s="3">
        <f>VLOOKUP(A26,'درآمد ناشی از تغییر قیمت اوراق'!A:Q,17,0)</f>
        <v>124497991343</v>
      </c>
      <c r="Q26" s="3">
        <v>0</v>
      </c>
      <c r="S26" s="3">
        <f t="shared" si="2"/>
        <v>124497991343</v>
      </c>
      <c r="U26" s="15">
        <f t="shared" si="3"/>
        <v>2.4545433181661868E-2</v>
      </c>
    </row>
    <row r="27" spans="1:21" x14ac:dyDescent="0.5">
      <c r="A27" s="1" t="s">
        <v>25</v>
      </c>
      <c r="C27" s="3">
        <v>0</v>
      </c>
      <c r="E27" s="3">
        <f>VLOOKUP(A27,'درآمد ناشی از تغییر قیمت اوراق'!A:Q,9,0)</f>
        <v>-18359387</v>
      </c>
      <c r="G27" s="3">
        <v>0</v>
      </c>
      <c r="I27" s="3">
        <f t="shared" si="0"/>
        <v>-18359387</v>
      </c>
      <c r="K27" s="15">
        <f t="shared" si="1"/>
        <v>-1.053211681352075E-5</v>
      </c>
      <c r="M27" s="3">
        <v>0</v>
      </c>
      <c r="O27" s="3">
        <f>VLOOKUP(A27,'درآمد ناشی از تغییر قیمت اوراق'!A:Q,17,0)</f>
        <v>-29759387</v>
      </c>
      <c r="Q27" s="3">
        <v>0</v>
      </c>
      <c r="S27" s="3">
        <f t="shared" si="2"/>
        <v>-29759387</v>
      </c>
      <c r="U27" s="15">
        <f t="shared" si="3"/>
        <v>-5.8672195210223154E-6</v>
      </c>
    </row>
    <row r="28" spans="1:21" x14ac:dyDescent="0.5">
      <c r="A28" s="1" t="s">
        <v>32</v>
      </c>
      <c r="C28" s="3">
        <v>0</v>
      </c>
      <c r="E28" s="3">
        <f>VLOOKUP(A28,'درآمد ناشی از تغییر قیمت اوراق'!A:Q,9,0)</f>
        <v>7751425870</v>
      </c>
      <c r="G28" s="3">
        <v>0</v>
      </c>
      <c r="I28" s="3">
        <f t="shared" si="0"/>
        <v>7751425870</v>
      </c>
      <c r="K28" s="15">
        <f t="shared" si="1"/>
        <v>4.4467128850318753E-3</v>
      </c>
      <c r="M28" s="3">
        <v>0</v>
      </c>
      <c r="O28" s="3">
        <f>VLOOKUP(A28,'درآمد ناشی از تغییر قیمت اوراق'!A:Q,17,0)</f>
        <v>33642616152</v>
      </c>
      <c r="Q28" s="3">
        <v>0</v>
      </c>
      <c r="S28" s="3">
        <f t="shared" si="2"/>
        <v>33642616152</v>
      </c>
      <c r="U28" s="15">
        <f t="shared" si="3"/>
        <v>6.6328185531938227E-3</v>
      </c>
    </row>
    <row r="29" spans="1:21" x14ac:dyDescent="0.5">
      <c r="A29" s="1" t="s">
        <v>27</v>
      </c>
      <c r="C29" s="3">
        <v>0</v>
      </c>
      <c r="E29" s="3">
        <f>VLOOKUP(A29,'درآمد ناشی از تغییر قیمت اوراق'!A:Q,9,0)</f>
        <v>17761541004</v>
      </c>
      <c r="G29" s="3">
        <v>0</v>
      </c>
      <c r="I29" s="3">
        <f t="shared" si="0"/>
        <v>17761541004</v>
      </c>
      <c r="K29" s="15">
        <f t="shared" si="1"/>
        <v>1.0189154171774179E-2</v>
      </c>
      <c r="M29" s="3">
        <v>0</v>
      </c>
      <c r="O29" s="3">
        <f>VLOOKUP(A29,'درآمد ناشی از تغییر قیمت اوراق'!A:Q,17,0)</f>
        <v>15939751019</v>
      </c>
      <c r="Q29" s="3">
        <v>0</v>
      </c>
      <c r="S29" s="3">
        <f t="shared" si="2"/>
        <v>15939751019</v>
      </c>
      <c r="U29" s="15">
        <f t="shared" si="3"/>
        <v>3.1426056705708399E-3</v>
      </c>
    </row>
    <row r="30" spans="1:21" x14ac:dyDescent="0.5">
      <c r="A30" s="1" t="s">
        <v>20</v>
      </c>
      <c r="C30" s="3">
        <v>0</v>
      </c>
      <c r="E30" s="3">
        <f>VLOOKUP(A30,'درآمد ناشی از تغییر قیمت اوراق'!A:Q,9,0)</f>
        <v>96709446</v>
      </c>
      <c r="G30" s="3">
        <v>0</v>
      </c>
      <c r="I30" s="3">
        <f t="shared" si="0"/>
        <v>96709446</v>
      </c>
      <c r="K30" s="15">
        <f t="shared" si="1"/>
        <v>5.5478714090120605E-5</v>
      </c>
      <c r="M30" s="3">
        <v>0</v>
      </c>
      <c r="O30" s="3">
        <f>VLOOKUP(A30,'درآمد ناشی از تغییر قیمت اوراق'!A:Q,17,0)</f>
        <v>403620391</v>
      </c>
      <c r="Q30" s="3">
        <v>0</v>
      </c>
      <c r="S30" s="3">
        <f t="shared" si="2"/>
        <v>403620391</v>
      </c>
      <c r="U30" s="15">
        <f t="shared" si="3"/>
        <v>7.9575880953389918E-5</v>
      </c>
    </row>
    <row r="31" spans="1:21" x14ac:dyDescent="0.5">
      <c r="A31" s="1" t="s">
        <v>33</v>
      </c>
      <c r="C31" s="3">
        <v>0</v>
      </c>
      <c r="E31" s="3">
        <f>VLOOKUP(A31,'درآمد ناشی از تغییر قیمت اوراق'!A:Q,9,0)</f>
        <v>1496968539732</v>
      </c>
      <c r="G31" s="3">
        <v>0</v>
      </c>
      <c r="I31" s="3">
        <f t="shared" si="0"/>
        <v>1496968539732</v>
      </c>
      <c r="K31" s="15">
        <f t="shared" si="1"/>
        <v>0.85875675079037239</v>
      </c>
      <c r="M31" s="3">
        <v>0</v>
      </c>
      <c r="O31" s="3">
        <f>VLOOKUP(A31,'درآمد ناشی از تغییر قیمت اوراق'!A:Q,17,0)</f>
        <v>3047071350160</v>
      </c>
      <c r="Q31" s="3">
        <v>0</v>
      </c>
      <c r="S31" s="3">
        <f t="shared" si="2"/>
        <v>3047071350160</v>
      </c>
      <c r="U31" s="15">
        <f t="shared" si="3"/>
        <v>0.60074612785560988</v>
      </c>
    </row>
    <row r="32" spans="1:21" x14ac:dyDescent="0.5">
      <c r="A32" s="1" t="s">
        <v>36</v>
      </c>
      <c r="C32" s="3">
        <v>0</v>
      </c>
      <c r="E32" s="3">
        <f>VLOOKUP(A32,'درآمد ناشی از تغییر قیمت اوراق'!A:Q,9,0)</f>
        <v>-403120345</v>
      </c>
      <c r="G32" s="3">
        <v>0</v>
      </c>
      <c r="I32" s="3">
        <f t="shared" si="0"/>
        <v>-403120345</v>
      </c>
      <c r="K32" s="15">
        <f t="shared" si="1"/>
        <v>-2.3125557315430988E-4</v>
      </c>
      <c r="M32" s="3">
        <v>0</v>
      </c>
      <c r="O32" s="3">
        <f>VLOOKUP(A32,'درآمد ناشی از تغییر قیمت اوراق'!A:Q,17,0)</f>
        <v>-403120345</v>
      </c>
      <c r="Q32" s="3">
        <v>0</v>
      </c>
      <c r="S32" s="3">
        <f t="shared" si="2"/>
        <v>-403120345</v>
      </c>
      <c r="U32" s="15">
        <f t="shared" si="3"/>
        <v>-7.9477294256943205E-5</v>
      </c>
    </row>
    <row r="33" spans="1:21" x14ac:dyDescent="0.5">
      <c r="A33" s="1" t="s">
        <v>22</v>
      </c>
      <c r="C33" s="3">
        <v>0</v>
      </c>
      <c r="E33" s="3">
        <f>VLOOKUP(A33,'درآمد ناشی از تغییر قیمت اوراق'!A:Q,9,0)</f>
        <v>4155949273</v>
      </c>
      <c r="G33" s="3">
        <v>0</v>
      </c>
      <c r="I33" s="3">
        <f t="shared" si="0"/>
        <v>4155949273</v>
      </c>
      <c r="K33" s="15">
        <f t="shared" si="1"/>
        <v>2.3841179018832515E-3</v>
      </c>
      <c r="M33" s="3">
        <v>0</v>
      </c>
      <c r="O33" s="3">
        <f>VLOOKUP(A33,'درآمد ناشی از تغییر قیمت اوراق'!A:Q,17,0)</f>
        <v>20058331241</v>
      </c>
      <c r="Q33" s="3">
        <v>0</v>
      </c>
      <c r="S33" s="3">
        <f t="shared" si="2"/>
        <v>20058331241</v>
      </c>
      <c r="U33" s="15">
        <f t="shared" si="3"/>
        <v>3.9546054028709319E-3</v>
      </c>
    </row>
    <row r="34" spans="1:21" x14ac:dyDescent="0.5">
      <c r="A34" s="1" t="s">
        <v>17</v>
      </c>
      <c r="C34" s="3">
        <v>0</v>
      </c>
      <c r="E34" s="3">
        <f>VLOOKUP(A34,'درآمد ناشی از تغییر قیمت اوراق'!A:Q,9,0)</f>
        <v>620834561</v>
      </c>
      <c r="G34" s="3">
        <v>0</v>
      </c>
      <c r="I34" s="3">
        <f t="shared" si="0"/>
        <v>620834561</v>
      </c>
      <c r="K34" s="15">
        <f t="shared" si="1"/>
        <v>3.5615035068016563E-4</v>
      </c>
      <c r="M34" s="3">
        <v>0</v>
      </c>
      <c r="O34" s="3">
        <f>VLOOKUP(A34,'درآمد ناشی از تغییر قیمت اوراق'!A:Q,17,0)</f>
        <v>281994499</v>
      </c>
      <c r="Q34" s="3">
        <v>0</v>
      </c>
      <c r="S34" s="3">
        <f t="shared" si="2"/>
        <v>281994499</v>
      </c>
      <c r="U34" s="15">
        <f t="shared" si="3"/>
        <v>5.5596697248962412E-5</v>
      </c>
    </row>
    <row r="35" spans="1:21" x14ac:dyDescent="0.5">
      <c r="A35" s="1" t="s">
        <v>21</v>
      </c>
      <c r="C35" s="3">
        <v>0</v>
      </c>
      <c r="E35" s="3">
        <f>VLOOKUP(A35,'درآمد ناشی از تغییر قیمت اوراق'!A:Q,9,0)</f>
        <v>27539719</v>
      </c>
      <c r="G35" s="3">
        <v>0</v>
      </c>
      <c r="I35" s="3">
        <f t="shared" si="0"/>
        <v>27539719</v>
      </c>
      <c r="K35" s="15">
        <f t="shared" si="1"/>
        <v>1.5798541504655732E-5</v>
      </c>
      <c r="M35" s="3">
        <v>0</v>
      </c>
      <c r="O35" s="3">
        <f>VLOOKUP(A35,'درآمد ناشی از تغییر قیمت اوراق'!A:Q,17,0)</f>
        <v>93328473</v>
      </c>
      <c r="Q35" s="3">
        <v>0</v>
      </c>
      <c r="S35" s="3">
        <f t="shared" si="2"/>
        <v>93328473</v>
      </c>
      <c r="U35" s="15">
        <f t="shared" si="3"/>
        <v>1.8400198856676856E-5</v>
      </c>
    </row>
    <row r="36" spans="1:21" x14ac:dyDescent="0.5">
      <c r="A36" s="1" t="s">
        <v>30</v>
      </c>
      <c r="C36" s="3">
        <v>0</v>
      </c>
      <c r="E36" s="3">
        <f>VLOOKUP(A36,'درآمد ناشی از تغییر قیمت اوراق'!A:Q,9,0)</f>
        <v>871857865</v>
      </c>
      <c r="G36" s="3">
        <v>0</v>
      </c>
      <c r="I36" s="3">
        <f t="shared" si="0"/>
        <v>871857865</v>
      </c>
      <c r="K36" s="15">
        <f t="shared" si="1"/>
        <v>5.0015334820093969E-4</v>
      </c>
      <c r="M36" s="3">
        <v>0</v>
      </c>
      <c r="O36" s="3">
        <f>VLOOKUP(A36,'درآمد ناشی از تغییر قیمت اوراق'!A:Q,17,0)</f>
        <v>2566015868</v>
      </c>
      <c r="Q36" s="3">
        <v>0</v>
      </c>
      <c r="S36" s="3">
        <f t="shared" si="2"/>
        <v>2566015868</v>
      </c>
      <c r="U36" s="15">
        <f t="shared" si="3"/>
        <v>5.0590351178882219E-4</v>
      </c>
    </row>
    <row r="37" spans="1:21" x14ac:dyDescent="0.5">
      <c r="A37" s="1" t="s">
        <v>35</v>
      </c>
      <c r="C37" s="3">
        <v>0</v>
      </c>
      <c r="E37" s="3">
        <f>VLOOKUP(A37,'درآمد ناشی از تغییر قیمت اوراق'!A:Q,9,0)</f>
        <v>485557381</v>
      </c>
      <c r="G37" s="3">
        <v>0</v>
      </c>
      <c r="I37" s="3">
        <f t="shared" si="0"/>
        <v>485557381</v>
      </c>
      <c r="K37" s="15">
        <f t="shared" si="1"/>
        <v>2.7854672143243133E-4</v>
      </c>
      <c r="M37" s="3">
        <v>0</v>
      </c>
      <c r="O37" s="3">
        <f>VLOOKUP(A37,'درآمد ناشی از تغییر قیمت اوراق'!A:Q,17,0)</f>
        <v>10140477381</v>
      </c>
      <c r="Q37" s="3">
        <v>0</v>
      </c>
      <c r="S37" s="3">
        <f t="shared" si="2"/>
        <v>10140477381</v>
      </c>
      <c r="U37" s="15">
        <f t="shared" si="3"/>
        <v>1.9992483999179298E-3</v>
      </c>
    </row>
    <row r="38" spans="1:21" x14ac:dyDescent="0.5">
      <c r="A38" s="1" t="s">
        <v>26</v>
      </c>
      <c r="C38" s="3">
        <v>0</v>
      </c>
      <c r="E38" s="3">
        <f>VLOOKUP(A38,'درآمد ناشی از تغییر قیمت اوراق'!A:Q,9,0)</f>
        <v>-3113340694</v>
      </c>
      <c r="G38" s="3">
        <v>0</v>
      </c>
      <c r="I38" s="3">
        <f t="shared" si="0"/>
        <v>-3113340694</v>
      </c>
      <c r="K38" s="15">
        <f t="shared" si="1"/>
        <v>-1.7860110399925532E-3</v>
      </c>
      <c r="M38" s="3">
        <v>0</v>
      </c>
      <c r="O38" s="3">
        <f>VLOOKUP(A38,'درآمد ناشی از تغییر قیمت اوراق'!A:Q,17,0)</f>
        <v>-10883425803</v>
      </c>
      <c r="Q38" s="3">
        <v>0</v>
      </c>
      <c r="S38" s="3">
        <f t="shared" si="2"/>
        <v>-10883425803</v>
      </c>
      <c r="U38" s="15">
        <f t="shared" si="3"/>
        <v>-2.1457245852194323E-3</v>
      </c>
    </row>
    <row r="39" spans="1:21" x14ac:dyDescent="0.5">
      <c r="A39" s="1" t="s">
        <v>515</v>
      </c>
      <c r="C39" s="3">
        <v>2424425000</v>
      </c>
      <c r="E39" s="3">
        <v>0</v>
      </c>
      <c r="G39" s="3">
        <v>0</v>
      </c>
      <c r="I39" s="3">
        <f t="shared" si="0"/>
        <v>2424425000</v>
      </c>
      <c r="K39" s="15">
        <f>I39/$I$40</f>
        <v>1.3908050037629276E-3</v>
      </c>
      <c r="M39" s="3">
        <v>12235480000</v>
      </c>
      <c r="O39" s="3">
        <v>0</v>
      </c>
      <c r="Q39" s="3">
        <v>0</v>
      </c>
      <c r="R39" s="1">
        <v>0</v>
      </c>
      <c r="S39" s="3">
        <f t="shared" si="2"/>
        <v>12235480000</v>
      </c>
      <c r="U39" s="15">
        <f t="shared" si="3"/>
        <v>2.412289174675477E-3</v>
      </c>
    </row>
    <row r="40" spans="1:21" x14ac:dyDescent="0.5">
      <c r="A40" s="1" t="s">
        <v>39</v>
      </c>
      <c r="C40" s="4">
        <f>SUM(C8:C39)</f>
        <v>210248156509</v>
      </c>
      <c r="E40" s="4">
        <f>SUM(E8:E39)</f>
        <v>1509873601923</v>
      </c>
      <c r="G40" s="4">
        <f>SUM(G8:G39)</f>
        <v>23059344196</v>
      </c>
      <c r="I40" s="4">
        <f>SUM(I8:I39)</f>
        <v>1743181102628</v>
      </c>
      <c r="K40" s="7">
        <f>SUM(K8:K39)</f>
        <v>0.99999999999999989</v>
      </c>
      <c r="M40" s="4">
        <f>SUM(M8:M39)</f>
        <v>484295564238</v>
      </c>
      <c r="O40" s="4">
        <f>SUM(O8:O39)</f>
        <v>3807731823196</v>
      </c>
      <c r="Q40" s="4">
        <f>SUM(Q8:Q39)</f>
        <v>780117415291</v>
      </c>
      <c r="S40" s="4">
        <f>SUM(S8:S39)</f>
        <v>5072144802725</v>
      </c>
      <c r="U40" s="7">
        <f>SUM(U8:U39)</f>
        <v>1</v>
      </c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2"/>
  <sheetViews>
    <sheetView rightToLeft="1" workbookViewId="0">
      <selection activeCell="O114" sqref="O114"/>
    </sheetView>
  </sheetViews>
  <sheetFormatPr defaultRowHeight="21.75" x14ac:dyDescent="0.5"/>
  <cols>
    <col min="1" max="1" width="41.5703125" style="1" bestFit="1" customWidth="1"/>
    <col min="2" max="2" width="1" style="1" customWidth="1"/>
    <col min="3" max="3" width="22" style="1" customWidth="1"/>
    <col min="4" max="4" width="1" style="1" customWidth="1"/>
    <col min="5" max="5" width="23" style="1" customWidth="1"/>
    <col min="6" max="6" width="1" style="1" customWidth="1"/>
    <col min="7" max="7" width="19" style="1" customWidth="1"/>
    <col min="8" max="8" width="1" style="1" customWidth="1"/>
    <col min="9" max="9" width="23" style="1" customWidth="1"/>
    <col min="10" max="10" width="1" style="1" customWidth="1"/>
    <col min="11" max="11" width="23" style="1" customWidth="1"/>
    <col min="12" max="12" width="1" style="1" customWidth="1"/>
    <col min="13" max="13" width="24" style="1" customWidth="1"/>
    <col min="14" max="14" width="1" style="1" customWidth="1"/>
    <col min="15" max="15" width="22" style="1" customWidth="1"/>
    <col min="16" max="16" width="1" style="1" customWidth="1"/>
    <col min="17" max="17" width="23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</row>
    <row r="3" spans="1:17" ht="22.5" x14ac:dyDescent="0.5">
      <c r="A3" s="13" t="s">
        <v>386</v>
      </c>
      <c r="B3" s="13" t="s">
        <v>386</v>
      </c>
      <c r="C3" s="13" t="s">
        <v>386</v>
      </c>
      <c r="D3" s="13" t="s">
        <v>386</v>
      </c>
      <c r="E3" s="13" t="s">
        <v>386</v>
      </c>
      <c r="F3" s="13" t="s">
        <v>386</v>
      </c>
      <c r="G3" s="13" t="s">
        <v>386</v>
      </c>
      <c r="H3" s="13" t="s">
        <v>386</v>
      </c>
      <c r="I3" s="13" t="s">
        <v>386</v>
      </c>
      <c r="J3" s="13" t="s">
        <v>386</v>
      </c>
      <c r="K3" s="13" t="s">
        <v>386</v>
      </c>
      <c r="L3" s="13" t="s">
        <v>386</v>
      </c>
      <c r="M3" s="13" t="s">
        <v>386</v>
      </c>
      <c r="N3" s="13" t="s">
        <v>386</v>
      </c>
      <c r="O3" s="13" t="s">
        <v>386</v>
      </c>
      <c r="P3" s="13" t="s">
        <v>386</v>
      </c>
      <c r="Q3" s="13" t="s">
        <v>386</v>
      </c>
    </row>
    <row r="4" spans="1:17" ht="22.5" x14ac:dyDescent="0.5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</row>
    <row r="6" spans="1:17" ht="22.5" x14ac:dyDescent="0.5">
      <c r="A6" s="12" t="s">
        <v>390</v>
      </c>
      <c r="C6" s="12" t="s">
        <v>388</v>
      </c>
      <c r="D6" s="12" t="s">
        <v>388</v>
      </c>
      <c r="E6" s="12" t="s">
        <v>388</v>
      </c>
      <c r="F6" s="12" t="s">
        <v>388</v>
      </c>
      <c r="G6" s="12" t="s">
        <v>388</v>
      </c>
      <c r="H6" s="12" t="s">
        <v>388</v>
      </c>
      <c r="I6" s="12" t="s">
        <v>388</v>
      </c>
      <c r="K6" s="12" t="s">
        <v>389</v>
      </c>
      <c r="L6" s="12" t="s">
        <v>389</v>
      </c>
      <c r="M6" s="12" t="s">
        <v>389</v>
      </c>
      <c r="N6" s="12" t="s">
        <v>389</v>
      </c>
      <c r="O6" s="12" t="s">
        <v>389</v>
      </c>
      <c r="P6" s="12" t="s">
        <v>389</v>
      </c>
      <c r="Q6" s="12" t="s">
        <v>389</v>
      </c>
    </row>
    <row r="7" spans="1:17" ht="22.5" x14ac:dyDescent="0.5">
      <c r="A7" s="12" t="s">
        <v>390</v>
      </c>
      <c r="C7" s="12" t="s">
        <v>464</v>
      </c>
      <c r="E7" s="12" t="s">
        <v>461</v>
      </c>
      <c r="G7" s="12" t="s">
        <v>462</v>
      </c>
      <c r="I7" s="12" t="s">
        <v>465</v>
      </c>
      <c r="K7" s="12" t="s">
        <v>464</v>
      </c>
      <c r="M7" s="12" t="s">
        <v>461</v>
      </c>
      <c r="O7" s="12" t="s">
        <v>462</v>
      </c>
      <c r="Q7" s="12" t="s">
        <v>465</v>
      </c>
    </row>
    <row r="8" spans="1:17" x14ac:dyDescent="0.5">
      <c r="A8" s="1" t="s">
        <v>196</v>
      </c>
      <c r="C8" s="3">
        <f>VLOOKUP(A8,'سود اوراق بهادار و سپرده بانکی'!A8:I140,9,0)</f>
        <v>88180749741</v>
      </c>
      <c r="E8" s="3">
        <v>-73001518031</v>
      </c>
      <c r="G8" s="3">
        <v>-37961577</v>
      </c>
      <c r="I8" s="3">
        <f>C8+E8+G8</f>
        <v>15141270133</v>
      </c>
      <c r="K8" s="3">
        <f>VLOOKUP(A8,'سود اوراق بهادار و سپرده بانکی'!A8:S139,19,0)</f>
        <v>256858574996</v>
      </c>
      <c r="M8" s="3">
        <v>-269661679240</v>
      </c>
      <c r="O8" s="3">
        <v>-90687116</v>
      </c>
      <c r="Q8" s="3">
        <f>K8+M8+O8</f>
        <v>-12893791360</v>
      </c>
    </row>
    <row r="9" spans="1:17" x14ac:dyDescent="0.5">
      <c r="A9" s="1" t="s">
        <v>222</v>
      </c>
      <c r="C9" s="3">
        <v>1738094088</v>
      </c>
      <c r="E9" s="3">
        <v>-70606366</v>
      </c>
      <c r="G9" s="3">
        <v>238697250</v>
      </c>
      <c r="I9" s="3">
        <f t="shared" ref="I9:I72" si="0">C9+E9+G9</f>
        <v>1906184972</v>
      </c>
      <c r="K9" s="3">
        <v>10980332691</v>
      </c>
      <c r="M9" s="3">
        <v>768986097</v>
      </c>
      <c r="O9" s="3">
        <v>238697250</v>
      </c>
      <c r="Q9" s="3">
        <f t="shared" ref="Q9:Q72" si="1">K9+M9+O9</f>
        <v>11988016038</v>
      </c>
    </row>
    <row r="10" spans="1:17" x14ac:dyDescent="0.5">
      <c r="A10" s="1" t="s">
        <v>58</v>
      </c>
      <c r="C10" s="3">
        <v>0</v>
      </c>
      <c r="E10" s="3">
        <v>92775934498</v>
      </c>
      <c r="G10" s="3">
        <v>0</v>
      </c>
      <c r="I10" s="3">
        <f t="shared" si="0"/>
        <v>92775934498</v>
      </c>
      <c r="K10" s="3">
        <v>380000000000</v>
      </c>
      <c r="M10" s="3">
        <v>62102803000</v>
      </c>
      <c r="O10" s="3">
        <v>-3682329827</v>
      </c>
      <c r="Q10" s="3">
        <f t="shared" si="1"/>
        <v>438420473173</v>
      </c>
    </row>
    <row r="11" spans="1:17" x14ac:dyDescent="0.5">
      <c r="A11" s="1" t="s">
        <v>446</v>
      </c>
      <c r="C11" s="3">
        <v>0</v>
      </c>
      <c r="E11" s="3">
        <v>0</v>
      </c>
      <c r="G11" s="3">
        <v>0</v>
      </c>
      <c r="I11" s="3">
        <f t="shared" si="0"/>
        <v>0</v>
      </c>
      <c r="K11" s="3">
        <v>0</v>
      </c>
      <c r="M11" s="3">
        <v>0</v>
      </c>
      <c r="O11" s="3">
        <v>4401262750</v>
      </c>
      <c r="Q11" s="3">
        <f t="shared" si="1"/>
        <v>4401262750</v>
      </c>
    </row>
    <row r="12" spans="1:17" x14ac:dyDescent="0.5">
      <c r="A12" s="1" t="s">
        <v>66</v>
      </c>
      <c r="C12" s="3">
        <v>0</v>
      </c>
      <c r="E12" s="3">
        <v>113747906721</v>
      </c>
      <c r="G12" s="3">
        <v>0</v>
      </c>
      <c r="I12" s="3">
        <f t="shared" si="0"/>
        <v>113747906721</v>
      </c>
      <c r="K12" s="3">
        <v>540000000000</v>
      </c>
      <c r="M12" s="3">
        <v>-183275663404</v>
      </c>
      <c r="O12" s="3">
        <v>-3904250</v>
      </c>
      <c r="Q12" s="3">
        <f t="shared" si="1"/>
        <v>356720432346</v>
      </c>
    </row>
    <row r="13" spans="1:17" x14ac:dyDescent="0.5">
      <c r="A13" s="1" t="s">
        <v>403</v>
      </c>
      <c r="C13" s="3">
        <v>0</v>
      </c>
      <c r="E13" s="3">
        <v>0</v>
      </c>
      <c r="G13" s="3">
        <v>0</v>
      </c>
      <c r="I13" s="3">
        <f t="shared" si="0"/>
        <v>0</v>
      </c>
      <c r="K13" s="3">
        <v>730440000000</v>
      </c>
      <c r="M13" s="3">
        <v>0</v>
      </c>
      <c r="O13" s="3">
        <v>482716106588</v>
      </c>
      <c r="Q13" s="3">
        <f t="shared" si="1"/>
        <v>1213156106588</v>
      </c>
    </row>
    <row r="14" spans="1:17" x14ac:dyDescent="0.5">
      <c r="A14" s="1" t="s">
        <v>401</v>
      </c>
      <c r="C14" s="3">
        <v>0</v>
      </c>
      <c r="E14" s="3">
        <v>0</v>
      </c>
      <c r="G14" s="3">
        <v>0</v>
      </c>
      <c r="I14" s="3">
        <f t="shared" si="0"/>
        <v>0</v>
      </c>
      <c r="K14" s="3">
        <v>129588298170</v>
      </c>
      <c r="M14" s="3">
        <v>0</v>
      </c>
      <c r="O14" s="3">
        <v>42552192463</v>
      </c>
      <c r="Q14" s="3">
        <f t="shared" si="1"/>
        <v>172140490633</v>
      </c>
    </row>
    <row r="15" spans="1:17" x14ac:dyDescent="0.5">
      <c r="A15" s="1" t="s">
        <v>447</v>
      </c>
      <c r="C15" s="3">
        <v>0</v>
      </c>
      <c r="E15" s="3">
        <v>0</v>
      </c>
      <c r="G15" s="3">
        <v>0</v>
      </c>
      <c r="I15" s="3">
        <f t="shared" si="0"/>
        <v>0</v>
      </c>
      <c r="K15" s="3">
        <v>0</v>
      </c>
      <c r="M15" s="3">
        <v>0</v>
      </c>
      <c r="O15" s="3">
        <v>256650843603</v>
      </c>
      <c r="Q15" s="3">
        <f t="shared" si="1"/>
        <v>256650843603</v>
      </c>
    </row>
    <row r="16" spans="1:17" x14ac:dyDescent="0.5">
      <c r="A16" s="1" t="s">
        <v>448</v>
      </c>
      <c r="C16" s="3">
        <v>0</v>
      </c>
      <c r="E16" s="3">
        <v>0</v>
      </c>
      <c r="G16" s="3">
        <v>0</v>
      </c>
      <c r="I16" s="3">
        <f t="shared" si="0"/>
        <v>0</v>
      </c>
      <c r="K16" s="3">
        <v>0</v>
      </c>
      <c r="M16" s="3">
        <v>0</v>
      </c>
      <c r="O16" s="3">
        <v>56560321448</v>
      </c>
      <c r="Q16" s="3">
        <f t="shared" si="1"/>
        <v>56560321448</v>
      </c>
    </row>
    <row r="17" spans="1:17" x14ac:dyDescent="0.5">
      <c r="A17" s="1" t="s">
        <v>399</v>
      </c>
      <c r="C17" s="3">
        <v>0</v>
      </c>
      <c r="E17" s="3">
        <v>0</v>
      </c>
      <c r="G17" s="3">
        <v>0</v>
      </c>
      <c r="I17" s="3">
        <f t="shared" si="0"/>
        <v>0</v>
      </c>
      <c r="K17" s="3">
        <v>123125170149</v>
      </c>
      <c r="M17" s="3">
        <v>0</v>
      </c>
      <c r="O17" s="3">
        <v>104923994075</v>
      </c>
      <c r="Q17" s="3">
        <f t="shared" si="1"/>
        <v>228049164224</v>
      </c>
    </row>
    <row r="18" spans="1:17" x14ac:dyDescent="0.5">
      <c r="A18" s="1" t="s">
        <v>449</v>
      </c>
      <c r="C18" s="3">
        <v>0</v>
      </c>
      <c r="E18" s="3">
        <v>0</v>
      </c>
      <c r="G18" s="3">
        <v>0</v>
      </c>
      <c r="I18" s="3">
        <f t="shared" si="0"/>
        <v>0</v>
      </c>
      <c r="K18" s="3">
        <v>0</v>
      </c>
      <c r="M18" s="3">
        <v>0</v>
      </c>
      <c r="O18" s="3">
        <v>458928908705</v>
      </c>
      <c r="Q18" s="3">
        <f t="shared" si="1"/>
        <v>458928908705</v>
      </c>
    </row>
    <row r="19" spans="1:17" x14ac:dyDescent="0.5">
      <c r="A19" s="1" t="s">
        <v>397</v>
      </c>
      <c r="C19" s="3">
        <v>0</v>
      </c>
      <c r="E19" s="3">
        <v>0</v>
      </c>
      <c r="G19" s="3">
        <v>0</v>
      </c>
      <c r="I19" s="3">
        <f t="shared" si="0"/>
        <v>0</v>
      </c>
      <c r="K19" s="3">
        <v>112665566866</v>
      </c>
      <c r="M19" s="3">
        <v>0</v>
      </c>
      <c r="O19" s="3">
        <v>43417185546</v>
      </c>
      <c r="Q19" s="3">
        <f t="shared" si="1"/>
        <v>156082752412</v>
      </c>
    </row>
    <row r="20" spans="1:17" x14ac:dyDescent="0.5">
      <c r="A20" s="1" t="s">
        <v>450</v>
      </c>
      <c r="C20" s="3">
        <v>0</v>
      </c>
      <c r="E20" s="3">
        <v>0</v>
      </c>
      <c r="G20" s="3">
        <v>0</v>
      </c>
      <c r="I20" s="3">
        <f t="shared" si="0"/>
        <v>0</v>
      </c>
      <c r="K20" s="3">
        <v>0</v>
      </c>
      <c r="M20" s="3">
        <v>0</v>
      </c>
      <c r="O20" s="3">
        <v>170461733125</v>
      </c>
      <c r="Q20" s="3">
        <f t="shared" si="1"/>
        <v>170461733125</v>
      </c>
    </row>
    <row r="21" spans="1:17" x14ac:dyDescent="0.5">
      <c r="A21" s="1" t="s">
        <v>451</v>
      </c>
      <c r="C21" s="3">
        <v>0</v>
      </c>
      <c r="E21" s="3">
        <v>0</v>
      </c>
      <c r="G21" s="3">
        <v>0</v>
      </c>
      <c r="I21" s="3">
        <f t="shared" si="0"/>
        <v>0</v>
      </c>
      <c r="K21" s="3">
        <v>0</v>
      </c>
      <c r="M21" s="3">
        <v>0</v>
      </c>
      <c r="O21" s="3">
        <v>415078468026</v>
      </c>
      <c r="Q21" s="3">
        <f t="shared" si="1"/>
        <v>415078468026</v>
      </c>
    </row>
    <row r="22" spans="1:17" x14ac:dyDescent="0.5">
      <c r="A22" s="1" t="s">
        <v>155</v>
      </c>
      <c r="C22" s="3">
        <v>39004481781</v>
      </c>
      <c r="E22" s="3">
        <v>20799194</v>
      </c>
      <c r="G22" s="3">
        <v>0</v>
      </c>
      <c r="I22" s="3">
        <f t="shared" si="0"/>
        <v>39025280975</v>
      </c>
      <c r="K22" s="3">
        <v>439589442221</v>
      </c>
      <c r="M22" s="3">
        <v>-78076300939</v>
      </c>
      <c r="O22" s="3">
        <v>209880086370</v>
      </c>
      <c r="Q22" s="3">
        <f t="shared" si="1"/>
        <v>571393227652</v>
      </c>
    </row>
    <row r="23" spans="1:17" x14ac:dyDescent="0.5">
      <c r="A23" s="1" t="s">
        <v>395</v>
      </c>
      <c r="C23" s="3">
        <v>0</v>
      </c>
      <c r="E23" s="3">
        <v>0</v>
      </c>
      <c r="G23" s="3">
        <v>0</v>
      </c>
      <c r="I23" s="3">
        <f t="shared" si="0"/>
        <v>0</v>
      </c>
      <c r="K23" s="3">
        <v>59639220112</v>
      </c>
      <c r="M23" s="3">
        <v>0</v>
      </c>
      <c r="O23" s="3">
        <v>162269672102</v>
      </c>
      <c r="Q23" s="3">
        <f t="shared" si="1"/>
        <v>221908892214</v>
      </c>
    </row>
    <row r="24" spans="1:17" x14ac:dyDescent="0.5">
      <c r="A24" s="1" t="s">
        <v>452</v>
      </c>
      <c r="C24" s="3">
        <v>0</v>
      </c>
      <c r="E24" s="3">
        <v>0</v>
      </c>
      <c r="G24" s="3">
        <v>0</v>
      </c>
      <c r="I24" s="3">
        <f t="shared" si="0"/>
        <v>0</v>
      </c>
      <c r="K24" s="3">
        <v>0</v>
      </c>
      <c r="M24" s="3">
        <v>0</v>
      </c>
      <c r="O24" s="3">
        <v>43998849510</v>
      </c>
      <c r="Q24" s="3">
        <f t="shared" si="1"/>
        <v>43998849510</v>
      </c>
    </row>
    <row r="25" spans="1:17" x14ac:dyDescent="0.5">
      <c r="A25" s="1" t="s">
        <v>453</v>
      </c>
      <c r="C25" s="3">
        <v>0</v>
      </c>
      <c r="E25" s="3">
        <v>0</v>
      </c>
      <c r="G25" s="3">
        <v>0</v>
      </c>
      <c r="I25" s="3">
        <f t="shared" si="0"/>
        <v>0</v>
      </c>
      <c r="K25" s="3">
        <v>0</v>
      </c>
      <c r="M25" s="3">
        <v>0</v>
      </c>
      <c r="O25" s="3">
        <v>986375624178</v>
      </c>
      <c r="Q25" s="3">
        <f t="shared" si="1"/>
        <v>986375624178</v>
      </c>
    </row>
    <row r="26" spans="1:17" x14ac:dyDescent="0.5">
      <c r="A26" s="1" t="s">
        <v>419</v>
      </c>
      <c r="C26" s="3">
        <v>0</v>
      </c>
      <c r="E26" s="3">
        <v>0</v>
      </c>
      <c r="G26" s="3">
        <v>0</v>
      </c>
      <c r="I26" s="3">
        <f t="shared" si="0"/>
        <v>0</v>
      </c>
      <c r="K26" s="3">
        <v>217565099103</v>
      </c>
      <c r="M26" s="3">
        <v>0</v>
      </c>
      <c r="O26" s="3">
        <v>72270443220</v>
      </c>
      <c r="Q26" s="3">
        <f t="shared" si="1"/>
        <v>289835542323</v>
      </c>
    </row>
    <row r="27" spans="1:17" x14ac:dyDescent="0.5">
      <c r="A27" s="1" t="s">
        <v>417</v>
      </c>
      <c r="C27" s="3">
        <v>0</v>
      </c>
      <c r="E27" s="3">
        <v>0</v>
      </c>
      <c r="G27" s="3">
        <v>0</v>
      </c>
      <c r="I27" s="3">
        <f t="shared" si="0"/>
        <v>0</v>
      </c>
      <c r="K27" s="3">
        <v>110964935767</v>
      </c>
      <c r="M27" s="3">
        <v>0</v>
      </c>
      <c r="O27" s="3">
        <v>15982690790</v>
      </c>
      <c r="Q27" s="3">
        <f t="shared" si="1"/>
        <v>126947626557</v>
      </c>
    </row>
    <row r="28" spans="1:17" x14ac:dyDescent="0.5">
      <c r="A28" s="1" t="s">
        <v>454</v>
      </c>
      <c r="C28" s="3">
        <v>0</v>
      </c>
      <c r="E28" s="3">
        <v>0</v>
      </c>
      <c r="G28" s="3">
        <v>0</v>
      </c>
      <c r="I28" s="3">
        <f t="shared" si="0"/>
        <v>0</v>
      </c>
      <c r="K28" s="3">
        <v>0</v>
      </c>
      <c r="M28" s="3">
        <v>0</v>
      </c>
      <c r="O28" s="3">
        <v>18263618629</v>
      </c>
      <c r="Q28" s="3">
        <f t="shared" si="1"/>
        <v>18263618629</v>
      </c>
    </row>
    <row r="29" spans="1:17" x14ac:dyDescent="0.5">
      <c r="A29" s="1" t="s">
        <v>455</v>
      </c>
      <c r="C29" s="3">
        <v>0</v>
      </c>
      <c r="E29" s="3">
        <v>0</v>
      </c>
      <c r="G29" s="3">
        <v>0</v>
      </c>
      <c r="I29" s="3">
        <f t="shared" si="0"/>
        <v>0</v>
      </c>
      <c r="K29" s="3">
        <v>0</v>
      </c>
      <c r="M29" s="3">
        <v>0</v>
      </c>
      <c r="O29" s="3">
        <v>5586030169</v>
      </c>
      <c r="Q29" s="3">
        <f t="shared" si="1"/>
        <v>5586030169</v>
      </c>
    </row>
    <row r="30" spans="1:17" x14ac:dyDescent="0.5">
      <c r="A30" s="1" t="s">
        <v>416</v>
      </c>
      <c r="C30" s="3">
        <v>0</v>
      </c>
      <c r="E30" s="3">
        <v>0</v>
      </c>
      <c r="G30" s="3">
        <v>0</v>
      </c>
      <c r="I30" s="3">
        <f t="shared" si="0"/>
        <v>0</v>
      </c>
      <c r="K30" s="3">
        <v>229272329420</v>
      </c>
      <c r="M30" s="3">
        <v>0</v>
      </c>
      <c r="O30" s="3">
        <v>78978986924</v>
      </c>
      <c r="Q30" s="3">
        <f t="shared" si="1"/>
        <v>308251316344</v>
      </c>
    </row>
    <row r="31" spans="1:17" x14ac:dyDescent="0.5">
      <c r="A31" s="1" t="s">
        <v>415</v>
      </c>
      <c r="C31" s="3">
        <v>0</v>
      </c>
      <c r="E31" s="3">
        <v>0</v>
      </c>
      <c r="G31" s="3">
        <v>0</v>
      </c>
      <c r="I31" s="3">
        <f t="shared" si="0"/>
        <v>0</v>
      </c>
      <c r="K31" s="3">
        <v>185102520603</v>
      </c>
      <c r="M31" s="3">
        <v>0</v>
      </c>
      <c r="O31" s="3">
        <v>429125196290</v>
      </c>
      <c r="Q31" s="3">
        <f t="shared" si="1"/>
        <v>614227716893</v>
      </c>
    </row>
    <row r="32" spans="1:17" x14ac:dyDescent="0.5">
      <c r="A32" s="1" t="s">
        <v>414</v>
      </c>
      <c r="C32" s="3">
        <v>0</v>
      </c>
      <c r="E32" s="3">
        <v>0</v>
      </c>
      <c r="G32" s="3">
        <v>0</v>
      </c>
      <c r="I32" s="3">
        <f t="shared" si="0"/>
        <v>0</v>
      </c>
      <c r="K32" s="3">
        <v>293577386691</v>
      </c>
      <c r="M32" s="3">
        <v>0</v>
      </c>
      <c r="O32" s="3">
        <v>484664254865</v>
      </c>
      <c r="Q32" s="3">
        <f t="shared" si="1"/>
        <v>778241641556</v>
      </c>
    </row>
    <row r="33" spans="1:17" x14ac:dyDescent="0.5">
      <c r="A33" s="1" t="s">
        <v>412</v>
      </c>
      <c r="C33" s="3">
        <v>0</v>
      </c>
      <c r="E33" s="3">
        <v>0</v>
      </c>
      <c r="G33" s="3">
        <v>0</v>
      </c>
      <c r="I33" s="3">
        <f t="shared" si="0"/>
        <v>0</v>
      </c>
      <c r="K33" s="3">
        <v>37919768878</v>
      </c>
      <c r="M33" s="3">
        <v>0</v>
      </c>
      <c r="O33" s="3">
        <v>86764821384</v>
      </c>
      <c r="Q33" s="3">
        <f t="shared" si="1"/>
        <v>124684590262</v>
      </c>
    </row>
    <row r="34" spans="1:17" x14ac:dyDescent="0.5">
      <c r="A34" s="1" t="s">
        <v>411</v>
      </c>
      <c r="C34" s="3">
        <v>0</v>
      </c>
      <c r="E34" s="3">
        <v>0</v>
      </c>
      <c r="G34" s="3">
        <v>0</v>
      </c>
      <c r="I34" s="3">
        <f t="shared" si="0"/>
        <v>0</v>
      </c>
      <c r="K34" s="3">
        <v>285984814631</v>
      </c>
      <c r="M34" s="3">
        <v>0</v>
      </c>
      <c r="O34" s="3">
        <v>56293610253</v>
      </c>
      <c r="Q34" s="3">
        <f t="shared" si="1"/>
        <v>342278424884</v>
      </c>
    </row>
    <row r="35" spans="1:17" x14ac:dyDescent="0.5">
      <c r="A35" s="1" t="s">
        <v>456</v>
      </c>
      <c r="C35" s="3">
        <v>0</v>
      </c>
      <c r="E35" s="3">
        <v>0</v>
      </c>
      <c r="G35" s="3">
        <v>0</v>
      </c>
      <c r="I35" s="3">
        <f t="shared" si="0"/>
        <v>0</v>
      </c>
      <c r="K35" s="3">
        <v>0</v>
      </c>
      <c r="M35" s="3">
        <v>0</v>
      </c>
      <c r="O35" s="3">
        <v>11285662268</v>
      </c>
      <c r="Q35" s="3">
        <f t="shared" si="1"/>
        <v>11285662268</v>
      </c>
    </row>
    <row r="36" spans="1:17" x14ac:dyDescent="0.5">
      <c r="A36" s="1" t="s">
        <v>457</v>
      </c>
      <c r="C36" s="3">
        <v>0</v>
      </c>
      <c r="E36" s="3">
        <v>0</v>
      </c>
      <c r="G36" s="3">
        <v>0</v>
      </c>
      <c r="I36" s="3">
        <f t="shared" si="0"/>
        <v>0</v>
      </c>
      <c r="K36" s="3">
        <v>0</v>
      </c>
      <c r="M36" s="3">
        <v>0</v>
      </c>
      <c r="O36" s="3">
        <v>173544053963</v>
      </c>
      <c r="Q36" s="3">
        <f t="shared" si="1"/>
        <v>173544053963</v>
      </c>
    </row>
    <row r="37" spans="1:17" x14ac:dyDescent="0.5">
      <c r="A37" s="1" t="s">
        <v>458</v>
      </c>
      <c r="C37" s="3">
        <v>0</v>
      </c>
      <c r="E37" s="3">
        <v>0</v>
      </c>
      <c r="G37" s="3">
        <v>0</v>
      </c>
      <c r="I37" s="3">
        <f t="shared" si="0"/>
        <v>0</v>
      </c>
      <c r="K37" s="3">
        <v>0</v>
      </c>
      <c r="M37" s="3">
        <v>0</v>
      </c>
      <c r="O37" s="3">
        <v>543350701472</v>
      </c>
      <c r="Q37" s="3">
        <f t="shared" si="1"/>
        <v>543350701472</v>
      </c>
    </row>
    <row r="38" spans="1:17" x14ac:dyDescent="0.5">
      <c r="A38" s="1" t="s">
        <v>106</v>
      </c>
      <c r="C38" s="3">
        <v>0</v>
      </c>
      <c r="E38" s="3">
        <v>2901207754</v>
      </c>
      <c r="G38" s="3">
        <v>0</v>
      </c>
      <c r="I38" s="3">
        <f t="shared" si="0"/>
        <v>2901207754</v>
      </c>
      <c r="K38" s="3">
        <v>0</v>
      </c>
      <c r="M38" s="3">
        <v>13789425559</v>
      </c>
      <c r="O38" s="3">
        <v>51733198228</v>
      </c>
      <c r="Q38" s="3">
        <f t="shared" si="1"/>
        <v>65522623787</v>
      </c>
    </row>
    <row r="39" spans="1:17" x14ac:dyDescent="0.5">
      <c r="A39" s="1" t="s">
        <v>409</v>
      </c>
      <c r="C39" s="3">
        <v>0</v>
      </c>
      <c r="E39" s="3">
        <v>0</v>
      </c>
      <c r="G39" s="3">
        <v>0</v>
      </c>
      <c r="I39" s="3">
        <f t="shared" si="0"/>
        <v>0</v>
      </c>
      <c r="K39" s="3">
        <v>22418136987</v>
      </c>
      <c r="M39" s="3">
        <v>0</v>
      </c>
      <c r="O39" s="3">
        <v>3183064828</v>
      </c>
      <c r="Q39" s="3">
        <f t="shared" si="1"/>
        <v>25601201815</v>
      </c>
    </row>
    <row r="40" spans="1:17" x14ac:dyDescent="0.5">
      <c r="A40" s="1" t="s">
        <v>459</v>
      </c>
      <c r="C40" s="3">
        <v>0</v>
      </c>
      <c r="E40" s="3">
        <v>0</v>
      </c>
      <c r="G40" s="3">
        <v>0</v>
      </c>
      <c r="I40" s="3">
        <f t="shared" si="0"/>
        <v>0</v>
      </c>
      <c r="K40" s="3">
        <v>0</v>
      </c>
      <c r="M40" s="3">
        <v>0</v>
      </c>
      <c r="O40" s="3">
        <v>13490018082</v>
      </c>
      <c r="Q40" s="3">
        <f t="shared" si="1"/>
        <v>13490018082</v>
      </c>
    </row>
    <row r="41" spans="1:17" x14ac:dyDescent="0.5">
      <c r="A41" s="1" t="s">
        <v>152</v>
      </c>
      <c r="C41" s="3">
        <v>70179750201</v>
      </c>
      <c r="E41" s="3">
        <v>18389082711</v>
      </c>
      <c r="G41" s="3">
        <v>0</v>
      </c>
      <c r="I41" s="3">
        <f t="shared" si="0"/>
        <v>88568832912</v>
      </c>
      <c r="K41" s="3">
        <v>368466033350</v>
      </c>
      <c r="M41" s="3">
        <v>-11215167779</v>
      </c>
      <c r="O41" s="3">
        <v>132813741923</v>
      </c>
      <c r="Q41" s="3">
        <f t="shared" si="1"/>
        <v>490064607494</v>
      </c>
    </row>
    <row r="42" spans="1:17" x14ac:dyDescent="0.5">
      <c r="A42" s="1" t="s">
        <v>407</v>
      </c>
      <c r="C42" s="3">
        <v>0</v>
      </c>
      <c r="E42" s="3">
        <v>0</v>
      </c>
      <c r="G42" s="3">
        <v>0</v>
      </c>
      <c r="I42" s="3">
        <f t="shared" si="0"/>
        <v>0</v>
      </c>
      <c r="K42" s="3">
        <v>264113827095</v>
      </c>
      <c r="M42" s="3">
        <v>0</v>
      </c>
      <c r="O42" s="3">
        <v>429287494165</v>
      </c>
      <c r="Q42" s="3">
        <f t="shared" si="1"/>
        <v>693401321260</v>
      </c>
    </row>
    <row r="43" spans="1:17" x14ac:dyDescent="0.5">
      <c r="A43" s="1" t="s">
        <v>406</v>
      </c>
      <c r="C43" s="3">
        <v>0</v>
      </c>
      <c r="E43" s="3">
        <v>0</v>
      </c>
      <c r="G43" s="3">
        <v>0</v>
      </c>
      <c r="I43" s="3">
        <f t="shared" si="0"/>
        <v>0</v>
      </c>
      <c r="K43" s="3">
        <v>8680264275</v>
      </c>
      <c r="M43" s="3">
        <v>0</v>
      </c>
      <c r="O43" s="3">
        <v>1964973421</v>
      </c>
      <c r="Q43" s="3">
        <f t="shared" si="1"/>
        <v>10645237696</v>
      </c>
    </row>
    <row r="44" spans="1:17" x14ac:dyDescent="0.5">
      <c r="A44" s="1" t="s">
        <v>169</v>
      </c>
      <c r="C44" s="3">
        <v>37263698631</v>
      </c>
      <c r="E44" s="3">
        <v>11624549531</v>
      </c>
      <c r="G44" s="3">
        <v>0</v>
      </c>
      <c r="I44" s="3">
        <f t="shared" si="0"/>
        <v>48888248162</v>
      </c>
      <c r="K44" s="3">
        <v>527589213659</v>
      </c>
      <c r="M44" s="3">
        <v>-168954501065</v>
      </c>
      <c r="O44" s="3">
        <v>68331773983</v>
      </c>
      <c r="Q44" s="3">
        <f t="shared" si="1"/>
        <v>426966486577</v>
      </c>
    </row>
    <row r="45" spans="1:17" x14ac:dyDescent="0.5">
      <c r="A45" s="1" t="s">
        <v>404</v>
      </c>
      <c r="C45" s="3">
        <v>0</v>
      </c>
      <c r="E45" s="3">
        <v>0</v>
      </c>
      <c r="G45" s="3">
        <v>0</v>
      </c>
      <c r="I45" s="3">
        <f t="shared" si="0"/>
        <v>0</v>
      </c>
      <c r="K45" s="3">
        <v>226938915109</v>
      </c>
      <c r="M45" s="3">
        <v>0</v>
      </c>
      <c r="O45" s="3">
        <v>108336618483</v>
      </c>
      <c r="Q45" s="3">
        <f t="shared" si="1"/>
        <v>335275533592</v>
      </c>
    </row>
    <row r="46" spans="1:17" x14ac:dyDescent="0.5">
      <c r="A46" s="1" t="s">
        <v>181</v>
      </c>
      <c r="C46" s="3">
        <v>39549910817</v>
      </c>
      <c r="E46" s="3">
        <v>10178783432</v>
      </c>
      <c r="G46" s="3">
        <v>0</v>
      </c>
      <c r="I46" s="3">
        <f t="shared" si="0"/>
        <v>49728694249</v>
      </c>
      <c r="K46" s="3">
        <v>89460283147</v>
      </c>
      <c r="M46" s="3">
        <v>-63389587259</v>
      </c>
      <c r="O46" s="3">
        <v>0</v>
      </c>
      <c r="Q46" s="3">
        <f t="shared" si="1"/>
        <v>26070695888</v>
      </c>
    </row>
    <row r="47" spans="1:17" x14ac:dyDescent="0.5">
      <c r="A47" s="1" t="s">
        <v>187</v>
      </c>
      <c r="C47" s="3">
        <v>37590532055</v>
      </c>
      <c r="E47" s="3">
        <v>4088813208</v>
      </c>
      <c r="G47" s="3">
        <v>0</v>
      </c>
      <c r="I47" s="3">
        <f t="shared" si="0"/>
        <v>41679345263</v>
      </c>
      <c r="K47" s="3">
        <v>159203538269</v>
      </c>
      <c r="M47" s="3">
        <v>-326039343452</v>
      </c>
      <c r="O47" s="3">
        <v>0</v>
      </c>
      <c r="Q47" s="3">
        <f t="shared" si="1"/>
        <v>-166835805183</v>
      </c>
    </row>
    <row r="48" spans="1:17" x14ac:dyDescent="0.5">
      <c r="A48" s="1" t="s">
        <v>164</v>
      </c>
      <c r="C48" s="3">
        <v>28711826301</v>
      </c>
      <c r="E48" s="3">
        <v>7546366934</v>
      </c>
      <c r="G48" s="3">
        <v>0</v>
      </c>
      <c r="I48" s="3">
        <f t="shared" si="0"/>
        <v>36258193235</v>
      </c>
      <c r="K48" s="3">
        <v>222608684999</v>
      </c>
      <c r="M48" s="3">
        <v>-57124561259</v>
      </c>
      <c r="O48" s="3">
        <v>0</v>
      </c>
      <c r="Q48" s="3">
        <f t="shared" si="1"/>
        <v>165484123740</v>
      </c>
    </row>
    <row r="49" spans="1:17" x14ac:dyDescent="0.5">
      <c r="A49" s="1" t="s">
        <v>210</v>
      </c>
      <c r="C49" s="3">
        <v>48851432621</v>
      </c>
      <c r="E49" s="3">
        <v>-64260929792</v>
      </c>
      <c r="G49" s="3">
        <v>0</v>
      </c>
      <c r="I49" s="3">
        <f t="shared" si="0"/>
        <v>-15409497171</v>
      </c>
      <c r="K49" s="3">
        <v>191163692081</v>
      </c>
      <c r="M49" s="3">
        <v>-215699463673</v>
      </c>
      <c r="O49" s="3">
        <v>0</v>
      </c>
      <c r="Q49" s="3">
        <f t="shared" si="1"/>
        <v>-24535771592</v>
      </c>
    </row>
    <row r="50" spans="1:17" x14ac:dyDescent="0.5">
      <c r="A50" s="1" t="s">
        <v>158</v>
      </c>
      <c r="C50" s="3">
        <v>15625752365</v>
      </c>
      <c r="E50" s="3">
        <v>0</v>
      </c>
      <c r="G50" s="3">
        <v>0</v>
      </c>
      <c r="I50" s="3">
        <f t="shared" si="0"/>
        <v>15625752365</v>
      </c>
      <c r="K50" s="3">
        <v>130380811416</v>
      </c>
      <c r="M50" s="3">
        <v>-7650666603</v>
      </c>
      <c r="O50" s="3">
        <v>0</v>
      </c>
      <c r="Q50" s="3">
        <f t="shared" si="1"/>
        <v>122730144813</v>
      </c>
    </row>
    <row r="51" spans="1:17" x14ac:dyDescent="0.5">
      <c r="A51" s="1" t="s">
        <v>142</v>
      </c>
      <c r="C51" s="3">
        <v>60740038514</v>
      </c>
      <c r="E51" s="3">
        <v>18378940961</v>
      </c>
      <c r="G51" s="3">
        <v>0</v>
      </c>
      <c r="I51" s="3">
        <f t="shared" si="0"/>
        <v>79118979475</v>
      </c>
      <c r="K51" s="3">
        <v>333288021436</v>
      </c>
      <c r="M51" s="3">
        <v>79534954631</v>
      </c>
      <c r="O51" s="3">
        <v>0</v>
      </c>
      <c r="Q51" s="3">
        <f t="shared" si="1"/>
        <v>412822976067</v>
      </c>
    </row>
    <row r="52" spans="1:17" x14ac:dyDescent="0.5">
      <c r="A52" s="1" t="s">
        <v>232</v>
      </c>
      <c r="C52" s="3">
        <v>48616348459</v>
      </c>
      <c r="E52" s="3">
        <v>3006800822</v>
      </c>
      <c r="G52" s="3">
        <v>0</v>
      </c>
      <c r="I52" s="3">
        <f t="shared" si="0"/>
        <v>51623149281</v>
      </c>
      <c r="K52" s="3">
        <v>277815257387</v>
      </c>
      <c r="M52" s="3">
        <v>16480590488</v>
      </c>
      <c r="O52" s="3">
        <v>0</v>
      </c>
      <c r="Q52" s="3">
        <f t="shared" si="1"/>
        <v>294295847875</v>
      </c>
    </row>
    <row r="53" spans="1:17" x14ac:dyDescent="0.5">
      <c r="A53" s="1" t="s">
        <v>207</v>
      </c>
      <c r="C53" s="3">
        <v>161605989396</v>
      </c>
      <c r="E53" s="3">
        <v>202586376894</v>
      </c>
      <c r="G53" s="3">
        <v>0</v>
      </c>
      <c r="I53" s="3">
        <f t="shared" si="0"/>
        <v>364192366290</v>
      </c>
      <c r="K53" s="3">
        <v>949806768418</v>
      </c>
      <c r="M53" s="3">
        <v>-176559525293</v>
      </c>
      <c r="O53" s="3">
        <v>0</v>
      </c>
      <c r="Q53" s="3">
        <f t="shared" si="1"/>
        <v>773247243125</v>
      </c>
    </row>
    <row r="54" spans="1:17" x14ac:dyDescent="0.5">
      <c r="A54" s="1" t="s">
        <v>184</v>
      </c>
      <c r="C54" s="3">
        <v>28725977779</v>
      </c>
      <c r="E54" s="3">
        <v>1764434245</v>
      </c>
      <c r="G54" s="3">
        <v>0</v>
      </c>
      <c r="I54" s="3">
        <f t="shared" si="0"/>
        <v>30490412024</v>
      </c>
      <c r="K54" s="3">
        <v>138936561223</v>
      </c>
      <c r="M54" s="3">
        <v>8039049590</v>
      </c>
      <c r="O54" s="3">
        <v>0</v>
      </c>
      <c r="Q54" s="3">
        <f t="shared" si="1"/>
        <v>146975610813</v>
      </c>
    </row>
    <row r="55" spans="1:17" x14ac:dyDescent="0.5">
      <c r="A55" s="1" t="s">
        <v>204</v>
      </c>
      <c r="C55" s="3">
        <v>235936371799</v>
      </c>
      <c r="E55" s="3">
        <v>-77006556543</v>
      </c>
      <c r="G55" s="3">
        <v>0</v>
      </c>
      <c r="I55" s="3">
        <f t="shared" si="0"/>
        <v>158929815256</v>
      </c>
      <c r="K55" s="3">
        <v>1396997899844</v>
      </c>
      <c r="M55" s="3">
        <v>-761469616921</v>
      </c>
      <c r="O55" s="3">
        <v>0</v>
      </c>
      <c r="Q55" s="3">
        <f t="shared" si="1"/>
        <v>635528282923</v>
      </c>
    </row>
    <row r="56" spans="1:17" x14ac:dyDescent="0.5">
      <c r="A56" s="1" t="s">
        <v>201</v>
      </c>
      <c r="C56" s="3">
        <v>416195626687</v>
      </c>
      <c r="E56" s="3">
        <v>-773306683933</v>
      </c>
      <c r="G56" s="3">
        <v>0</v>
      </c>
      <c r="I56" s="3">
        <f t="shared" si="0"/>
        <v>-357111057246</v>
      </c>
      <c r="K56" s="3">
        <v>1885434474484</v>
      </c>
      <c r="M56" s="3">
        <v>-1994046326635</v>
      </c>
      <c r="O56" s="3">
        <v>0</v>
      </c>
      <c r="Q56" s="3">
        <f t="shared" si="1"/>
        <v>-108611852151</v>
      </c>
    </row>
    <row r="57" spans="1:17" x14ac:dyDescent="0.5">
      <c r="A57" s="1" t="s">
        <v>161</v>
      </c>
      <c r="C57" s="3">
        <v>93627055122</v>
      </c>
      <c r="E57" s="3">
        <v>48255244707</v>
      </c>
      <c r="G57" s="3">
        <v>0</v>
      </c>
      <c r="I57" s="3">
        <f t="shared" si="0"/>
        <v>141882299829</v>
      </c>
      <c r="K57" s="3">
        <v>487880040454</v>
      </c>
      <c r="M57" s="3">
        <v>256418994718</v>
      </c>
      <c r="O57" s="3">
        <v>0</v>
      </c>
      <c r="Q57" s="3">
        <f t="shared" si="1"/>
        <v>744299035172</v>
      </c>
    </row>
    <row r="58" spans="1:17" x14ac:dyDescent="0.5">
      <c r="A58" s="1" t="s">
        <v>199</v>
      </c>
      <c r="C58" s="3">
        <v>39453020966</v>
      </c>
      <c r="E58" s="3">
        <v>-183349200942</v>
      </c>
      <c r="G58" s="3">
        <v>0</v>
      </c>
      <c r="I58" s="3">
        <f t="shared" si="0"/>
        <v>-143896179976</v>
      </c>
      <c r="K58" s="3">
        <v>246208780255</v>
      </c>
      <c r="M58" s="3">
        <v>-135031548324</v>
      </c>
      <c r="O58" s="3">
        <v>0</v>
      </c>
      <c r="Q58" s="3">
        <f t="shared" si="1"/>
        <v>111177231931</v>
      </c>
    </row>
    <row r="59" spans="1:17" x14ac:dyDescent="0.5">
      <c r="A59" s="1" t="s">
        <v>175</v>
      </c>
      <c r="C59" s="3">
        <v>38617559507</v>
      </c>
      <c r="E59" s="3">
        <v>-42203050737</v>
      </c>
      <c r="G59" s="3">
        <v>0</v>
      </c>
      <c r="I59" s="3">
        <f t="shared" si="0"/>
        <v>-3585491230</v>
      </c>
      <c r="K59" s="3">
        <v>245058425308</v>
      </c>
      <c r="M59" s="3">
        <v>-13904964612</v>
      </c>
      <c r="O59" s="3">
        <v>0</v>
      </c>
      <c r="Q59" s="3">
        <f t="shared" si="1"/>
        <v>231153460696</v>
      </c>
    </row>
    <row r="60" spans="1:17" x14ac:dyDescent="0.5">
      <c r="A60" s="1" t="s">
        <v>193</v>
      </c>
      <c r="C60" s="3">
        <v>2819802688</v>
      </c>
      <c r="E60" s="3">
        <v>371065821</v>
      </c>
      <c r="G60" s="3">
        <v>0</v>
      </c>
      <c r="I60" s="3">
        <f t="shared" si="0"/>
        <v>3190868509</v>
      </c>
      <c r="K60" s="3">
        <v>17320030408</v>
      </c>
      <c r="M60" s="3">
        <v>2346181682</v>
      </c>
      <c r="O60" s="3">
        <v>0</v>
      </c>
      <c r="Q60" s="3">
        <f t="shared" si="1"/>
        <v>19666212090</v>
      </c>
    </row>
    <row r="61" spans="1:17" x14ac:dyDescent="0.5">
      <c r="A61" s="1" t="s">
        <v>190</v>
      </c>
      <c r="C61" s="3">
        <v>91389943233</v>
      </c>
      <c r="E61" s="3">
        <v>-238654249389</v>
      </c>
      <c r="G61" s="3">
        <v>0</v>
      </c>
      <c r="I61" s="3">
        <f t="shared" si="0"/>
        <v>-147264306156</v>
      </c>
      <c r="K61" s="3">
        <v>520210109494</v>
      </c>
      <c r="M61" s="3">
        <v>164248415927</v>
      </c>
      <c r="O61" s="3">
        <v>0</v>
      </c>
      <c r="Q61" s="3">
        <f t="shared" si="1"/>
        <v>684458525421</v>
      </c>
    </row>
    <row r="62" spans="1:17" x14ac:dyDescent="0.5">
      <c r="A62" s="1" t="s">
        <v>172</v>
      </c>
      <c r="C62" s="3">
        <v>61106333868</v>
      </c>
      <c r="E62" s="3">
        <v>25152050501</v>
      </c>
      <c r="G62" s="3">
        <v>0</v>
      </c>
      <c r="I62" s="3">
        <f t="shared" si="0"/>
        <v>86258384369</v>
      </c>
      <c r="K62" s="3">
        <v>355136539807</v>
      </c>
      <c r="M62" s="3">
        <v>138324758032</v>
      </c>
      <c r="O62" s="3">
        <v>0</v>
      </c>
      <c r="Q62" s="3">
        <f t="shared" si="1"/>
        <v>493461297839</v>
      </c>
    </row>
    <row r="63" spans="1:17" x14ac:dyDescent="0.5">
      <c r="A63" s="1" t="s">
        <v>133</v>
      </c>
      <c r="C63" s="3">
        <v>32582682297</v>
      </c>
      <c r="E63" s="3">
        <v>1986844403</v>
      </c>
      <c r="G63" s="3">
        <v>0</v>
      </c>
      <c r="I63" s="3">
        <f t="shared" si="0"/>
        <v>34569526700</v>
      </c>
      <c r="K63" s="3">
        <v>196783878322</v>
      </c>
      <c r="M63" s="3">
        <v>11073266345</v>
      </c>
      <c r="O63" s="3">
        <v>0</v>
      </c>
      <c r="Q63" s="3">
        <f t="shared" si="1"/>
        <v>207857144667</v>
      </c>
    </row>
    <row r="64" spans="1:17" x14ac:dyDescent="0.5">
      <c r="A64" s="1" t="s">
        <v>228</v>
      </c>
      <c r="C64" s="3">
        <v>88405666224</v>
      </c>
      <c r="E64" s="3">
        <v>0</v>
      </c>
      <c r="G64" s="3">
        <v>0</v>
      </c>
      <c r="I64" s="3">
        <f t="shared" si="0"/>
        <v>88405666224</v>
      </c>
      <c r="K64" s="3">
        <v>496053946216</v>
      </c>
      <c r="M64" s="3">
        <v>167765521101</v>
      </c>
      <c r="O64" s="3">
        <v>0</v>
      </c>
      <c r="Q64" s="3">
        <f t="shared" si="1"/>
        <v>663819467317</v>
      </c>
    </row>
    <row r="65" spans="1:17" x14ac:dyDescent="0.5">
      <c r="A65" s="1" t="s">
        <v>235</v>
      </c>
      <c r="C65" s="3">
        <v>130399327817</v>
      </c>
      <c r="E65" s="3">
        <v>56498224298</v>
      </c>
      <c r="G65" s="3">
        <v>0</v>
      </c>
      <c r="I65" s="3">
        <f t="shared" si="0"/>
        <v>186897552115</v>
      </c>
      <c r="K65" s="3">
        <v>352085134505</v>
      </c>
      <c r="M65" s="3">
        <v>153946905472</v>
      </c>
      <c r="O65" s="3">
        <v>0</v>
      </c>
      <c r="Q65" s="3">
        <f t="shared" si="1"/>
        <v>506032039977</v>
      </c>
    </row>
    <row r="66" spans="1:17" x14ac:dyDescent="0.5">
      <c r="A66" s="1" t="s">
        <v>139</v>
      </c>
      <c r="C66" s="3">
        <v>67788815304</v>
      </c>
      <c r="E66" s="3">
        <v>29058988839</v>
      </c>
      <c r="G66" s="3">
        <v>0</v>
      </c>
      <c r="I66" s="3">
        <f t="shared" si="0"/>
        <v>96847804143</v>
      </c>
      <c r="K66" s="3">
        <v>356160970993</v>
      </c>
      <c r="M66" s="3">
        <v>24828766523</v>
      </c>
      <c r="O66" s="3">
        <v>0</v>
      </c>
      <c r="Q66" s="3">
        <f t="shared" si="1"/>
        <v>380989737516</v>
      </c>
    </row>
    <row r="67" spans="1:17" x14ac:dyDescent="0.5">
      <c r="A67" s="1" t="s">
        <v>225</v>
      </c>
      <c r="C67" s="3">
        <v>5057034247</v>
      </c>
      <c r="E67" s="3">
        <v>0</v>
      </c>
      <c r="G67" s="3">
        <v>0</v>
      </c>
      <c r="I67" s="3">
        <f t="shared" si="0"/>
        <v>5057034247</v>
      </c>
      <c r="K67" s="3">
        <v>28287572184</v>
      </c>
      <c r="M67" s="3">
        <v>12883563243</v>
      </c>
      <c r="O67" s="3">
        <v>0</v>
      </c>
      <c r="Q67" s="3">
        <f t="shared" si="1"/>
        <v>41171135427</v>
      </c>
    </row>
    <row r="68" spans="1:17" x14ac:dyDescent="0.5">
      <c r="A68" s="1" t="s">
        <v>72</v>
      </c>
      <c r="C68" s="3">
        <v>55490433057</v>
      </c>
      <c r="E68" s="3">
        <v>-90006779175</v>
      </c>
      <c r="G68" s="3">
        <v>0</v>
      </c>
      <c r="I68" s="3">
        <f t="shared" si="0"/>
        <v>-34516346118</v>
      </c>
      <c r="K68" s="3">
        <v>272277550326</v>
      </c>
      <c r="M68" s="3">
        <v>-55011667306</v>
      </c>
      <c r="O68" s="3">
        <v>0</v>
      </c>
      <c r="Q68" s="3">
        <f t="shared" si="1"/>
        <v>217265883020</v>
      </c>
    </row>
    <row r="69" spans="1:17" x14ac:dyDescent="0.5">
      <c r="A69" s="1" t="s">
        <v>180</v>
      </c>
      <c r="C69" s="3">
        <v>146787012170</v>
      </c>
      <c r="E69" s="3">
        <v>63458045983</v>
      </c>
      <c r="G69" s="3">
        <v>0</v>
      </c>
      <c r="I69" s="3">
        <f t="shared" si="0"/>
        <v>210245058153</v>
      </c>
      <c r="K69" s="3">
        <v>911930741185</v>
      </c>
      <c r="M69" s="3">
        <v>135717104689</v>
      </c>
      <c r="O69" s="3">
        <v>0</v>
      </c>
      <c r="Q69" s="3">
        <f t="shared" si="1"/>
        <v>1047647845874</v>
      </c>
    </row>
    <row r="70" spans="1:17" x14ac:dyDescent="0.5">
      <c r="A70" s="1" t="s">
        <v>177</v>
      </c>
      <c r="C70" s="3">
        <v>104581523427</v>
      </c>
      <c r="E70" s="3">
        <v>45212032212</v>
      </c>
      <c r="G70" s="3">
        <v>0</v>
      </c>
      <c r="I70" s="3">
        <f t="shared" si="0"/>
        <v>149793555639</v>
      </c>
      <c r="K70" s="3">
        <v>641108350633</v>
      </c>
      <c r="M70" s="3">
        <v>91367016651</v>
      </c>
      <c r="O70" s="3">
        <v>0</v>
      </c>
      <c r="Q70" s="3">
        <f t="shared" si="1"/>
        <v>732475367284</v>
      </c>
    </row>
    <row r="71" spans="1:17" x14ac:dyDescent="0.5">
      <c r="A71" s="1" t="s">
        <v>75</v>
      </c>
      <c r="C71" s="3">
        <v>126836916165</v>
      </c>
      <c r="E71" s="3">
        <v>-59789374324</v>
      </c>
      <c r="G71" s="3">
        <v>0</v>
      </c>
      <c r="I71" s="3">
        <f t="shared" si="0"/>
        <v>67047541841</v>
      </c>
      <c r="K71" s="3">
        <v>739380841643</v>
      </c>
      <c r="M71" s="3">
        <v>105997201625</v>
      </c>
      <c r="O71" s="3">
        <v>0</v>
      </c>
      <c r="Q71" s="3">
        <f t="shared" si="1"/>
        <v>845378043268</v>
      </c>
    </row>
    <row r="72" spans="1:17" x14ac:dyDescent="0.5">
      <c r="A72" s="1" t="s">
        <v>136</v>
      </c>
      <c r="C72" s="3">
        <v>106978960338</v>
      </c>
      <c r="E72" s="3">
        <v>-205100900945</v>
      </c>
      <c r="G72" s="3">
        <v>0</v>
      </c>
      <c r="I72" s="3">
        <f t="shared" si="0"/>
        <v>-98121940607</v>
      </c>
      <c r="K72" s="3">
        <v>648226876015</v>
      </c>
      <c r="M72" s="3">
        <v>-33237858596</v>
      </c>
      <c r="O72" s="3">
        <v>0</v>
      </c>
      <c r="Q72" s="3">
        <f t="shared" si="1"/>
        <v>614989017419</v>
      </c>
    </row>
    <row r="73" spans="1:17" x14ac:dyDescent="0.5">
      <c r="A73" s="1" t="s">
        <v>219</v>
      </c>
      <c r="C73" s="3">
        <v>2534645492</v>
      </c>
      <c r="E73" s="3">
        <v>1267300890</v>
      </c>
      <c r="G73" s="3">
        <v>0</v>
      </c>
      <c r="I73" s="3">
        <f t="shared" ref="I73:I104" si="2">C73+E73+G73</f>
        <v>3801946382</v>
      </c>
      <c r="K73" s="3">
        <v>15090223599</v>
      </c>
      <c r="M73" s="3">
        <v>7924922898</v>
      </c>
      <c r="O73" s="3">
        <v>0</v>
      </c>
      <c r="Q73" s="3">
        <f t="shared" ref="Q73:Q108" si="3">K73+M73+O73</f>
        <v>23015146497</v>
      </c>
    </row>
    <row r="74" spans="1:17" x14ac:dyDescent="0.5">
      <c r="A74" s="1" t="s">
        <v>216</v>
      </c>
      <c r="C74" s="3">
        <v>1896705896</v>
      </c>
      <c r="E74" s="3">
        <v>-3746479817</v>
      </c>
      <c r="G74" s="3">
        <v>0</v>
      </c>
      <c r="I74" s="3">
        <f t="shared" si="2"/>
        <v>-1849773921</v>
      </c>
      <c r="K74" s="3">
        <v>11095878286</v>
      </c>
      <c r="M74" s="3">
        <v>4067717370</v>
      </c>
      <c r="O74" s="3">
        <v>0</v>
      </c>
      <c r="Q74" s="3">
        <f t="shared" si="3"/>
        <v>15163595656</v>
      </c>
    </row>
    <row r="75" spans="1:17" x14ac:dyDescent="0.5">
      <c r="A75" s="1" t="s">
        <v>78</v>
      </c>
      <c r="C75" s="3">
        <v>75215342465</v>
      </c>
      <c r="E75" s="3">
        <v>-20567725469</v>
      </c>
      <c r="G75" s="3">
        <v>0</v>
      </c>
      <c r="I75" s="3">
        <f t="shared" si="2"/>
        <v>54647616996</v>
      </c>
      <c r="K75" s="3">
        <v>443835616438</v>
      </c>
      <c r="M75" s="3">
        <v>95636603438</v>
      </c>
      <c r="O75" s="3">
        <v>0</v>
      </c>
      <c r="Q75" s="3">
        <f t="shared" si="3"/>
        <v>539472219876</v>
      </c>
    </row>
    <row r="76" spans="1:17" x14ac:dyDescent="0.5">
      <c r="A76" s="1" t="s">
        <v>151</v>
      </c>
      <c r="C76" s="3">
        <v>33557382045</v>
      </c>
      <c r="E76" s="3">
        <v>9175044853</v>
      </c>
      <c r="G76" s="3">
        <v>0</v>
      </c>
      <c r="I76" s="3">
        <f t="shared" si="2"/>
        <v>42732426898</v>
      </c>
      <c r="K76" s="3">
        <v>197254185692</v>
      </c>
      <c r="M76" s="3">
        <v>52978484804</v>
      </c>
      <c r="O76" s="3">
        <v>0</v>
      </c>
      <c r="Q76" s="3">
        <f t="shared" si="3"/>
        <v>250232670496</v>
      </c>
    </row>
    <row r="77" spans="1:17" x14ac:dyDescent="0.5">
      <c r="A77" s="1" t="s">
        <v>148</v>
      </c>
      <c r="C77" s="3">
        <v>86906320752</v>
      </c>
      <c r="E77" s="3">
        <v>19563821103</v>
      </c>
      <c r="G77" s="3">
        <v>0</v>
      </c>
      <c r="I77" s="3">
        <f t="shared" si="2"/>
        <v>106470141855</v>
      </c>
      <c r="K77" s="3">
        <v>510845438158</v>
      </c>
      <c r="M77" s="3">
        <v>112965290915</v>
      </c>
      <c r="O77" s="3">
        <v>0</v>
      </c>
      <c r="Q77" s="3">
        <f t="shared" si="3"/>
        <v>623810729073</v>
      </c>
    </row>
    <row r="78" spans="1:17" x14ac:dyDescent="0.5">
      <c r="A78" s="1" t="s">
        <v>213</v>
      </c>
      <c r="C78" s="3">
        <v>9894739704</v>
      </c>
      <c r="E78" s="3">
        <v>-2920125773</v>
      </c>
      <c r="G78" s="3">
        <v>0</v>
      </c>
      <c r="I78" s="3">
        <f t="shared" si="2"/>
        <v>6974613931</v>
      </c>
      <c r="K78" s="3">
        <v>14536566642</v>
      </c>
      <c r="M78" s="3">
        <v>-14036447041</v>
      </c>
      <c r="O78" s="3">
        <v>0</v>
      </c>
      <c r="Q78" s="3">
        <f t="shared" si="3"/>
        <v>500119601</v>
      </c>
    </row>
    <row r="79" spans="1:17" x14ac:dyDescent="0.5">
      <c r="A79" s="1" t="s">
        <v>167</v>
      </c>
      <c r="C79" s="3">
        <v>46257229491</v>
      </c>
      <c r="E79" s="3">
        <v>-156374073569</v>
      </c>
      <c r="G79" s="3">
        <v>0</v>
      </c>
      <c r="I79" s="3">
        <f t="shared" si="2"/>
        <v>-110116844078</v>
      </c>
      <c r="K79" s="3">
        <v>266308274825</v>
      </c>
      <c r="M79" s="3">
        <v>-128166571052</v>
      </c>
      <c r="O79" s="3">
        <v>0</v>
      </c>
      <c r="Q79" s="3">
        <f t="shared" si="3"/>
        <v>138141703773</v>
      </c>
    </row>
    <row r="80" spans="1:17" x14ac:dyDescent="0.5">
      <c r="A80" s="1" t="s">
        <v>145</v>
      </c>
      <c r="C80" s="3">
        <v>57750751305</v>
      </c>
      <c r="E80" s="3">
        <v>24977289222</v>
      </c>
      <c r="G80" s="3">
        <v>0</v>
      </c>
      <c r="I80" s="3">
        <f t="shared" si="2"/>
        <v>82728040527</v>
      </c>
      <c r="K80" s="3">
        <v>310535912574</v>
      </c>
      <c r="M80" s="3">
        <v>82845633116</v>
      </c>
      <c r="O80" s="3">
        <v>0</v>
      </c>
      <c r="Q80" s="3">
        <f t="shared" si="3"/>
        <v>393381545690</v>
      </c>
    </row>
    <row r="81" spans="1:17" x14ac:dyDescent="0.5">
      <c r="A81" s="1" t="s">
        <v>421</v>
      </c>
      <c r="C81" s="3">
        <v>0</v>
      </c>
      <c r="E81" s="3">
        <v>0</v>
      </c>
      <c r="G81" s="3">
        <v>0</v>
      </c>
      <c r="I81" s="3">
        <f t="shared" si="2"/>
        <v>0</v>
      </c>
      <c r="K81" s="3">
        <v>-1</v>
      </c>
      <c r="M81" s="3">
        <v>0</v>
      </c>
      <c r="O81" s="3">
        <v>0</v>
      </c>
      <c r="Q81" s="3">
        <f t="shared" si="3"/>
        <v>-1</v>
      </c>
    </row>
    <row r="82" spans="1:17" x14ac:dyDescent="0.5">
      <c r="A82" s="1" t="s">
        <v>423</v>
      </c>
      <c r="C82" s="3">
        <v>0</v>
      </c>
      <c r="E82" s="3">
        <v>0</v>
      </c>
      <c r="G82" s="3">
        <v>0</v>
      </c>
      <c r="I82" s="3">
        <f t="shared" si="2"/>
        <v>0</v>
      </c>
      <c r="K82" s="3">
        <v>-1</v>
      </c>
      <c r="M82" s="3">
        <v>0</v>
      </c>
      <c r="O82" s="3">
        <v>0</v>
      </c>
      <c r="Q82" s="3">
        <f t="shared" si="3"/>
        <v>-1</v>
      </c>
    </row>
    <row r="83" spans="1:17" x14ac:dyDescent="0.5">
      <c r="A83" s="1" t="s">
        <v>115</v>
      </c>
      <c r="C83" s="3">
        <v>0</v>
      </c>
      <c r="E83" s="3">
        <v>4582528773</v>
      </c>
      <c r="G83" s="3">
        <v>0</v>
      </c>
      <c r="I83" s="3">
        <f t="shared" si="2"/>
        <v>4582528773</v>
      </c>
      <c r="K83" s="3">
        <v>0</v>
      </c>
      <c r="M83" s="3">
        <v>18475012406</v>
      </c>
      <c r="O83" s="3">
        <v>0</v>
      </c>
      <c r="Q83" s="3">
        <f t="shared" si="3"/>
        <v>18475012406</v>
      </c>
    </row>
    <row r="84" spans="1:17" x14ac:dyDescent="0.5">
      <c r="A84" s="1" t="s">
        <v>99</v>
      </c>
      <c r="C84" s="3">
        <v>0</v>
      </c>
      <c r="E84" s="3">
        <v>108239161763</v>
      </c>
      <c r="G84" s="3">
        <v>0</v>
      </c>
      <c r="I84" s="3">
        <f t="shared" si="2"/>
        <v>108239161763</v>
      </c>
      <c r="K84" s="3">
        <v>0</v>
      </c>
      <c r="M84" s="3">
        <v>667823684528</v>
      </c>
      <c r="O84" s="3">
        <v>0</v>
      </c>
      <c r="Q84" s="3">
        <f t="shared" si="3"/>
        <v>667823684528</v>
      </c>
    </row>
    <row r="85" spans="1:17" x14ac:dyDescent="0.5">
      <c r="A85" s="1" t="s">
        <v>112</v>
      </c>
      <c r="C85" s="3">
        <v>0</v>
      </c>
      <c r="E85" s="3">
        <v>20431494969</v>
      </c>
      <c r="G85" s="3">
        <v>0</v>
      </c>
      <c r="I85" s="3">
        <f t="shared" si="2"/>
        <v>20431494969</v>
      </c>
      <c r="K85" s="3">
        <v>0</v>
      </c>
      <c r="M85" s="3">
        <v>106510363464</v>
      </c>
      <c r="O85" s="3">
        <v>0</v>
      </c>
      <c r="Q85" s="3">
        <f t="shared" si="3"/>
        <v>106510363464</v>
      </c>
    </row>
    <row r="86" spans="1:17" x14ac:dyDescent="0.5">
      <c r="A86" s="1" t="s">
        <v>93</v>
      </c>
      <c r="C86" s="3">
        <v>0</v>
      </c>
      <c r="E86" s="3">
        <v>59429683611</v>
      </c>
      <c r="G86" s="3">
        <v>0</v>
      </c>
      <c r="I86" s="3">
        <f t="shared" si="2"/>
        <v>59429683611</v>
      </c>
      <c r="K86" s="3">
        <v>0</v>
      </c>
      <c r="M86" s="3">
        <v>420865173792</v>
      </c>
      <c r="O86" s="3">
        <v>0</v>
      </c>
      <c r="Q86" s="3">
        <f t="shared" si="3"/>
        <v>420865173792</v>
      </c>
    </row>
    <row r="87" spans="1:17" x14ac:dyDescent="0.5">
      <c r="A87" s="1" t="s">
        <v>125</v>
      </c>
      <c r="C87" s="3">
        <v>0</v>
      </c>
      <c r="E87" s="3">
        <v>40966474688</v>
      </c>
      <c r="G87" s="3">
        <v>0</v>
      </c>
      <c r="I87" s="3">
        <f t="shared" si="2"/>
        <v>40966474688</v>
      </c>
      <c r="K87" s="3">
        <v>0</v>
      </c>
      <c r="M87" s="3">
        <v>124813635086</v>
      </c>
      <c r="O87" s="3">
        <v>0</v>
      </c>
      <c r="Q87" s="3">
        <f t="shared" si="3"/>
        <v>124813635086</v>
      </c>
    </row>
    <row r="88" spans="1:17" x14ac:dyDescent="0.5">
      <c r="A88" s="1" t="s">
        <v>81</v>
      </c>
      <c r="C88" s="3">
        <v>0</v>
      </c>
      <c r="E88" s="3">
        <v>25904709842</v>
      </c>
      <c r="G88" s="3">
        <v>0</v>
      </c>
      <c r="I88" s="3">
        <f t="shared" si="2"/>
        <v>25904709842</v>
      </c>
      <c r="K88" s="3">
        <v>0</v>
      </c>
      <c r="M88" s="3">
        <v>353874017237</v>
      </c>
      <c r="O88" s="3">
        <v>0</v>
      </c>
      <c r="Q88" s="3">
        <f t="shared" si="3"/>
        <v>353874017237</v>
      </c>
    </row>
    <row r="89" spans="1:17" x14ac:dyDescent="0.5">
      <c r="A89" s="1" t="s">
        <v>90</v>
      </c>
      <c r="C89" s="3">
        <v>0</v>
      </c>
      <c r="E89" s="3">
        <v>54515000984</v>
      </c>
      <c r="G89" s="3">
        <v>0</v>
      </c>
      <c r="I89" s="3">
        <f t="shared" si="2"/>
        <v>54515000984</v>
      </c>
      <c r="K89" s="3">
        <v>0</v>
      </c>
      <c r="M89" s="3">
        <v>155158679923</v>
      </c>
      <c r="O89" s="3">
        <v>0</v>
      </c>
      <c r="Q89" s="3">
        <f t="shared" si="3"/>
        <v>155158679923</v>
      </c>
    </row>
    <row r="90" spans="1:17" x14ac:dyDescent="0.5">
      <c r="A90" s="1" t="s">
        <v>120</v>
      </c>
      <c r="C90" s="3">
        <v>0</v>
      </c>
      <c r="E90" s="3">
        <v>35985224859</v>
      </c>
      <c r="G90" s="3">
        <v>0</v>
      </c>
      <c r="I90" s="3">
        <f t="shared" si="2"/>
        <v>35985224859</v>
      </c>
      <c r="K90" s="3">
        <v>0</v>
      </c>
      <c r="M90" s="3">
        <v>199095054146</v>
      </c>
      <c r="O90" s="3">
        <v>0</v>
      </c>
      <c r="Q90" s="3">
        <f t="shared" si="3"/>
        <v>199095054146</v>
      </c>
    </row>
    <row r="91" spans="1:17" x14ac:dyDescent="0.5">
      <c r="A91" s="1" t="s">
        <v>84</v>
      </c>
      <c r="C91" s="3">
        <v>0</v>
      </c>
      <c r="E91" s="3">
        <v>26846615573</v>
      </c>
      <c r="G91" s="3">
        <v>0</v>
      </c>
      <c r="I91" s="3">
        <f t="shared" si="2"/>
        <v>26846615573</v>
      </c>
      <c r="K91" s="3">
        <v>0</v>
      </c>
      <c r="M91" s="3">
        <v>67939192796</v>
      </c>
      <c r="O91" s="3">
        <v>0</v>
      </c>
      <c r="Q91" s="3">
        <f t="shared" si="3"/>
        <v>67939192796</v>
      </c>
    </row>
    <row r="92" spans="1:17" x14ac:dyDescent="0.5">
      <c r="A92" s="1" t="s">
        <v>87</v>
      </c>
      <c r="C92" s="3">
        <v>0</v>
      </c>
      <c r="E92" s="3">
        <v>38420122872</v>
      </c>
      <c r="G92" s="3">
        <v>0</v>
      </c>
      <c r="I92" s="3">
        <f t="shared" si="2"/>
        <v>38420122872</v>
      </c>
      <c r="K92" s="3">
        <v>0</v>
      </c>
      <c r="M92" s="3">
        <v>55661809675</v>
      </c>
      <c r="O92" s="3">
        <v>0</v>
      </c>
      <c r="Q92" s="3">
        <f t="shared" si="3"/>
        <v>55661809675</v>
      </c>
    </row>
    <row r="93" spans="1:17" x14ac:dyDescent="0.5">
      <c r="A93" s="1" t="s">
        <v>117</v>
      </c>
      <c r="C93" s="3">
        <v>0</v>
      </c>
      <c r="E93" s="3">
        <v>278411157739</v>
      </c>
      <c r="G93" s="3">
        <v>0</v>
      </c>
      <c r="I93" s="3">
        <f t="shared" si="2"/>
        <v>278411157739</v>
      </c>
      <c r="K93" s="3">
        <v>0</v>
      </c>
      <c r="M93" s="3">
        <v>581941072752</v>
      </c>
      <c r="O93" s="3">
        <v>0</v>
      </c>
      <c r="Q93" s="3">
        <f t="shared" si="3"/>
        <v>581941072752</v>
      </c>
    </row>
    <row r="94" spans="1:17" x14ac:dyDescent="0.5">
      <c r="A94" s="1" t="s">
        <v>113</v>
      </c>
      <c r="C94" s="3">
        <v>0</v>
      </c>
      <c r="E94" s="3">
        <v>151778772350</v>
      </c>
      <c r="G94" s="3">
        <v>0</v>
      </c>
      <c r="I94" s="3">
        <f t="shared" si="2"/>
        <v>151778772350</v>
      </c>
      <c r="K94" s="3">
        <v>0</v>
      </c>
      <c r="M94" s="3">
        <v>88777859422</v>
      </c>
      <c r="O94" s="3">
        <v>0</v>
      </c>
      <c r="Q94" s="3">
        <f t="shared" si="3"/>
        <v>88777859422</v>
      </c>
    </row>
    <row r="95" spans="1:17" x14ac:dyDescent="0.5">
      <c r="A95" s="1" t="s">
        <v>109</v>
      </c>
      <c r="C95" s="3">
        <v>0</v>
      </c>
      <c r="E95" s="3">
        <v>82932221188</v>
      </c>
      <c r="G95" s="3">
        <v>0</v>
      </c>
      <c r="I95" s="3">
        <f t="shared" si="2"/>
        <v>82932221188</v>
      </c>
      <c r="K95" s="3">
        <v>0</v>
      </c>
      <c r="M95" s="3">
        <v>132713231838</v>
      </c>
      <c r="O95" s="3">
        <v>0</v>
      </c>
      <c r="Q95" s="3">
        <f t="shared" si="3"/>
        <v>132713231838</v>
      </c>
    </row>
    <row r="96" spans="1:17" x14ac:dyDescent="0.5">
      <c r="A96" s="1" t="s">
        <v>123</v>
      </c>
      <c r="C96" s="3">
        <v>0</v>
      </c>
      <c r="E96" s="3">
        <v>29486182400</v>
      </c>
      <c r="G96" s="3">
        <v>0</v>
      </c>
      <c r="I96" s="3">
        <f t="shared" si="2"/>
        <v>29486182400</v>
      </c>
      <c r="K96" s="3">
        <v>0</v>
      </c>
      <c r="M96" s="3">
        <v>39391154248</v>
      </c>
      <c r="O96" s="3">
        <v>0</v>
      </c>
      <c r="Q96" s="3">
        <f t="shared" si="3"/>
        <v>39391154248</v>
      </c>
    </row>
    <row r="97" spans="1:17" x14ac:dyDescent="0.5">
      <c r="A97" s="1" t="s">
        <v>131</v>
      </c>
      <c r="C97" s="3">
        <v>0</v>
      </c>
      <c r="E97" s="3">
        <v>300974256796</v>
      </c>
      <c r="G97" s="3">
        <v>0</v>
      </c>
      <c r="I97" s="3">
        <f t="shared" si="2"/>
        <v>300974256796</v>
      </c>
      <c r="K97" s="3">
        <v>0</v>
      </c>
      <c r="M97" s="3">
        <v>126847653556</v>
      </c>
      <c r="O97" s="3">
        <v>0</v>
      </c>
      <c r="Q97" s="3">
        <f t="shared" si="3"/>
        <v>126847653556</v>
      </c>
    </row>
    <row r="98" spans="1:17" x14ac:dyDescent="0.5">
      <c r="A98" s="1" t="s">
        <v>128</v>
      </c>
      <c r="C98" s="3">
        <v>0</v>
      </c>
      <c r="E98" s="3">
        <v>5052496679</v>
      </c>
      <c r="G98" s="3">
        <v>0</v>
      </c>
      <c r="I98" s="3">
        <f t="shared" si="2"/>
        <v>5052496679</v>
      </c>
      <c r="K98" s="3">
        <v>0</v>
      </c>
      <c r="M98" s="3">
        <v>7262968682</v>
      </c>
      <c r="O98" s="3">
        <v>0</v>
      </c>
      <c r="Q98" s="3">
        <f t="shared" si="3"/>
        <v>7262968682</v>
      </c>
    </row>
    <row r="99" spans="1:17" x14ac:dyDescent="0.5">
      <c r="A99" s="1" t="s">
        <v>96</v>
      </c>
      <c r="C99" s="3">
        <v>0</v>
      </c>
      <c r="E99" s="3">
        <v>41239916696</v>
      </c>
      <c r="G99" s="3">
        <v>0</v>
      </c>
      <c r="I99" s="3">
        <f t="shared" si="2"/>
        <v>41239916696</v>
      </c>
      <c r="K99" s="3">
        <v>0</v>
      </c>
      <c r="M99" s="3">
        <v>42779787711</v>
      </c>
      <c r="O99" s="3">
        <v>0</v>
      </c>
      <c r="Q99" s="3">
        <f t="shared" si="3"/>
        <v>42779787711</v>
      </c>
    </row>
    <row r="100" spans="1:17" x14ac:dyDescent="0.5">
      <c r="A100" s="1" t="s">
        <v>101</v>
      </c>
      <c r="C100" s="3">
        <v>0</v>
      </c>
      <c r="E100" s="3">
        <v>35184372482</v>
      </c>
      <c r="G100" s="3">
        <v>0</v>
      </c>
      <c r="I100" s="3">
        <f t="shared" si="2"/>
        <v>35184372482</v>
      </c>
      <c r="K100" s="3">
        <v>0</v>
      </c>
      <c r="M100" s="3">
        <v>21628375591</v>
      </c>
      <c r="O100" s="3">
        <v>0</v>
      </c>
      <c r="Q100" s="3">
        <f t="shared" si="3"/>
        <v>21628375591</v>
      </c>
    </row>
    <row r="101" spans="1:17" x14ac:dyDescent="0.5">
      <c r="A101" s="1" t="s">
        <v>62</v>
      </c>
      <c r="C101" s="3">
        <v>0</v>
      </c>
      <c r="E101" s="3">
        <v>3355883926</v>
      </c>
      <c r="G101" s="3">
        <v>0</v>
      </c>
      <c r="I101" s="3">
        <f t="shared" si="2"/>
        <v>3355883926</v>
      </c>
      <c r="K101" s="3">
        <v>0</v>
      </c>
      <c r="M101" s="3">
        <v>-10622726743</v>
      </c>
      <c r="O101" s="3">
        <v>0</v>
      </c>
      <c r="Q101" s="3">
        <f t="shared" si="3"/>
        <v>-10622726743</v>
      </c>
    </row>
    <row r="102" spans="1:17" x14ac:dyDescent="0.5">
      <c r="A102" s="1" t="s">
        <v>65</v>
      </c>
      <c r="C102" s="3">
        <v>0</v>
      </c>
      <c r="E102" s="3">
        <v>30202955337</v>
      </c>
      <c r="G102" s="3">
        <v>0</v>
      </c>
      <c r="I102" s="3">
        <f t="shared" si="2"/>
        <v>30202955337</v>
      </c>
      <c r="K102" s="3">
        <v>0</v>
      </c>
      <c r="M102" s="3">
        <v>-95604540688</v>
      </c>
      <c r="O102" s="3">
        <v>0</v>
      </c>
      <c r="Q102" s="3">
        <f t="shared" si="3"/>
        <v>-95604540688</v>
      </c>
    </row>
    <row r="103" spans="1:17" x14ac:dyDescent="0.5">
      <c r="A103" s="1" t="s">
        <v>103</v>
      </c>
      <c r="C103" s="3">
        <v>0</v>
      </c>
      <c r="E103" s="3">
        <v>5904852168</v>
      </c>
      <c r="G103" s="3">
        <v>0</v>
      </c>
      <c r="I103" s="3">
        <f t="shared" si="2"/>
        <v>5904852168</v>
      </c>
      <c r="K103" s="3">
        <v>0</v>
      </c>
      <c r="M103" s="3">
        <v>6334266959</v>
      </c>
      <c r="O103" s="3">
        <v>0</v>
      </c>
      <c r="Q103" s="3">
        <f t="shared" si="3"/>
        <v>6334266959</v>
      </c>
    </row>
    <row r="104" spans="1:17" x14ac:dyDescent="0.5">
      <c r="A104" s="1" t="s">
        <v>69</v>
      </c>
      <c r="C104" s="3">
        <v>38535547952</v>
      </c>
      <c r="E104" s="3">
        <v>37201481365</v>
      </c>
      <c r="G104" s="3">
        <v>0</v>
      </c>
      <c r="I104" s="3">
        <f t="shared" si="2"/>
        <v>75737029317</v>
      </c>
      <c r="K104" s="3">
        <v>57181780829</v>
      </c>
      <c r="M104" s="3">
        <v>36713236746</v>
      </c>
      <c r="O104" s="3">
        <v>0</v>
      </c>
      <c r="Q104" s="3">
        <f t="shared" si="3"/>
        <v>93895017575</v>
      </c>
    </row>
    <row r="105" spans="1:17" x14ac:dyDescent="0.5">
      <c r="A105" s="1" t="s">
        <v>507</v>
      </c>
      <c r="C105" s="3">
        <v>10569484375</v>
      </c>
      <c r="E105" s="3">
        <v>0</v>
      </c>
      <c r="G105" s="3"/>
      <c r="I105" s="3">
        <f>C105+E105+G105</f>
        <v>10569484375</v>
      </c>
      <c r="K105" s="3">
        <v>10569484375</v>
      </c>
      <c r="M105" s="3">
        <v>0</v>
      </c>
      <c r="O105" s="3">
        <v>0</v>
      </c>
      <c r="Q105" s="3">
        <f t="shared" si="3"/>
        <v>10569484375</v>
      </c>
    </row>
    <row r="106" spans="1:17" x14ac:dyDescent="0.5">
      <c r="A106" s="1" t="s">
        <v>508</v>
      </c>
      <c r="C106" s="3">
        <v>13737254905</v>
      </c>
      <c r="E106" s="3">
        <v>0</v>
      </c>
      <c r="G106" s="3"/>
      <c r="I106" s="3">
        <f t="shared" ref="I106:I108" si="4">C106+E106+G106</f>
        <v>13737254905</v>
      </c>
      <c r="K106" s="3">
        <v>79321568645</v>
      </c>
      <c r="M106" s="3">
        <v>0</v>
      </c>
      <c r="O106" s="3">
        <v>0</v>
      </c>
      <c r="Q106" s="3">
        <f t="shared" si="3"/>
        <v>79321568645</v>
      </c>
    </row>
    <row r="107" spans="1:17" x14ac:dyDescent="0.5">
      <c r="A107" s="1" t="s">
        <v>509</v>
      </c>
      <c r="C107" s="3">
        <v>770019006</v>
      </c>
      <c r="E107" s="3">
        <v>0</v>
      </c>
      <c r="G107" s="3"/>
      <c r="I107" s="3">
        <f t="shared" si="4"/>
        <v>770019006</v>
      </c>
      <c r="K107" s="3">
        <v>47578288299</v>
      </c>
      <c r="M107" s="3">
        <v>0</v>
      </c>
      <c r="O107" s="3">
        <v>0</v>
      </c>
      <c r="Q107" s="3">
        <f t="shared" si="3"/>
        <v>47578288299</v>
      </c>
    </row>
    <row r="108" spans="1:17" ht="22.5" thickBot="1" x14ac:dyDescent="0.55000000000000004">
      <c r="A108" s="1" t="s">
        <v>510</v>
      </c>
      <c r="C108" s="3">
        <v>0</v>
      </c>
      <c r="E108" s="3">
        <v>0</v>
      </c>
      <c r="G108" s="3"/>
      <c r="I108" s="3">
        <f t="shared" si="4"/>
        <v>0</v>
      </c>
      <c r="K108" s="3">
        <v>2920492164</v>
      </c>
      <c r="M108" s="3">
        <v>0</v>
      </c>
      <c r="O108" s="3">
        <v>0</v>
      </c>
      <c r="Q108" s="3">
        <f t="shared" si="3"/>
        <v>2920492164</v>
      </c>
    </row>
    <row r="109" spans="1:17" ht="22.5" thickBot="1" x14ac:dyDescent="0.55000000000000004">
      <c r="C109" s="4">
        <f>SUM(C8:C108)</f>
        <v>2928064091053</v>
      </c>
      <c r="E109" s="4">
        <f>SUM(E8:E108)</f>
        <v>238673261992</v>
      </c>
      <c r="G109" s="4">
        <f>SUM(G8:G104)</f>
        <v>200735673</v>
      </c>
      <c r="I109" s="4">
        <f>SUM(I8:I108)</f>
        <v>3166938088718</v>
      </c>
      <c r="K109" s="4">
        <f>SUM(K8:K108)</f>
        <v>19817759341749</v>
      </c>
      <c r="M109" s="4">
        <f>SUM(M8:M108)</f>
        <v>257879660588</v>
      </c>
      <c r="O109" s="4">
        <f>SUM(O8:O108)</f>
        <v>6219927977886</v>
      </c>
      <c r="Q109" s="4">
        <f>SUM(Q8:Q108)</f>
        <v>26295566980223</v>
      </c>
    </row>
    <row r="110" spans="1:17" ht="22.5" thickTop="1" x14ac:dyDescent="0.5">
      <c r="C110" s="3"/>
      <c r="E110" s="3"/>
      <c r="G110" s="3"/>
      <c r="I110" s="3"/>
      <c r="K110" s="3"/>
      <c r="M110" s="3"/>
      <c r="O110" s="3"/>
      <c r="Q110" s="3"/>
    </row>
    <row r="111" spans="1:17" x14ac:dyDescent="0.5">
      <c r="C111" s="3"/>
      <c r="E111" s="3"/>
      <c r="G111" s="3"/>
      <c r="I111" s="3"/>
      <c r="K111" s="3"/>
      <c r="M111" s="3"/>
      <c r="O111" s="3"/>
      <c r="Q111" s="3"/>
    </row>
    <row r="112" spans="1:17" x14ac:dyDescent="0.5">
      <c r="A112" s="1" t="s">
        <v>39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76"/>
  <sheetViews>
    <sheetView rightToLeft="1" topLeftCell="A52" workbookViewId="0">
      <selection activeCell="E75" sqref="E75"/>
    </sheetView>
  </sheetViews>
  <sheetFormatPr defaultRowHeight="21.75" x14ac:dyDescent="0.5"/>
  <cols>
    <col min="1" max="1" width="30.42578125" style="1" bestFit="1" customWidth="1"/>
    <col min="2" max="2" width="1" style="1" customWidth="1"/>
    <col min="3" max="3" width="29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</row>
    <row r="3" spans="1:11" ht="22.5" x14ac:dyDescent="0.5">
      <c r="A3" s="13" t="s">
        <v>386</v>
      </c>
      <c r="B3" s="13" t="s">
        <v>386</v>
      </c>
      <c r="C3" s="13" t="s">
        <v>386</v>
      </c>
      <c r="D3" s="13" t="s">
        <v>386</v>
      </c>
      <c r="E3" s="13" t="s">
        <v>386</v>
      </c>
      <c r="F3" s="13" t="s">
        <v>386</v>
      </c>
      <c r="G3" s="13" t="s">
        <v>386</v>
      </c>
      <c r="H3" s="13" t="s">
        <v>386</v>
      </c>
      <c r="I3" s="13" t="s">
        <v>386</v>
      </c>
      <c r="J3" s="13" t="s">
        <v>386</v>
      </c>
      <c r="K3" s="13" t="s">
        <v>386</v>
      </c>
    </row>
    <row r="4" spans="1:11" ht="22.5" x14ac:dyDescent="0.5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</row>
    <row r="6" spans="1:11" ht="22.5" x14ac:dyDescent="0.5">
      <c r="A6" s="12" t="s">
        <v>466</v>
      </c>
      <c r="B6" s="12" t="s">
        <v>466</v>
      </c>
      <c r="C6" s="12" t="s">
        <v>466</v>
      </c>
      <c r="E6" s="12" t="s">
        <v>388</v>
      </c>
      <c r="F6" s="12" t="s">
        <v>388</v>
      </c>
      <c r="G6" s="12" t="s">
        <v>388</v>
      </c>
      <c r="I6" s="12" t="s">
        <v>389</v>
      </c>
      <c r="J6" s="12" t="s">
        <v>389</v>
      </c>
      <c r="K6" s="12" t="s">
        <v>389</v>
      </c>
    </row>
    <row r="7" spans="1:11" ht="22.5" x14ac:dyDescent="0.5">
      <c r="A7" s="12" t="s">
        <v>467</v>
      </c>
      <c r="C7" s="12" t="s">
        <v>286</v>
      </c>
      <c r="E7" s="12" t="s">
        <v>468</v>
      </c>
      <c r="G7" s="12" t="s">
        <v>469</v>
      </c>
      <c r="I7" s="12" t="s">
        <v>468</v>
      </c>
      <c r="K7" s="12" t="s">
        <v>469</v>
      </c>
    </row>
    <row r="8" spans="1:11" x14ac:dyDescent="0.5">
      <c r="A8" s="1" t="s">
        <v>292</v>
      </c>
      <c r="C8" s="1" t="s">
        <v>293</v>
      </c>
      <c r="E8" s="3">
        <v>187058</v>
      </c>
      <c r="G8" s="6">
        <f>E8/$E$75</f>
        <v>4.695597916136203E-8</v>
      </c>
      <c r="I8" s="3">
        <f>VLOOKUP(A8,'سود اوراق بهادار و سپرده بانکی'!A7:S140,19,0)</f>
        <v>9523448656</v>
      </c>
      <c r="K8" s="6">
        <f>I8/$I$75</f>
        <v>7.3465948992847087E-4</v>
      </c>
    </row>
    <row r="9" spans="1:11" x14ac:dyDescent="0.5">
      <c r="A9" s="1" t="s">
        <v>296</v>
      </c>
      <c r="C9" s="1" t="s">
        <v>297</v>
      </c>
      <c r="E9" s="3">
        <v>74822571388</v>
      </c>
      <c r="G9" s="6">
        <f t="shared" ref="G9:G72" si="0">E9/$E$75</f>
        <v>1.8782233868075413E-2</v>
      </c>
      <c r="I9" s="3">
        <v>419566311743</v>
      </c>
      <c r="K9" s="6">
        <f t="shared" ref="K9:K72" si="1">I9/$I$75</f>
        <v>3.2366255514181271E-2</v>
      </c>
    </row>
    <row r="10" spans="1:11" x14ac:dyDescent="0.5">
      <c r="A10" s="1" t="s">
        <v>299</v>
      </c>
      <c r="C10" s="1" t="s">
        <v>300</v>
      </c>
      <c r="E10" s="3">
        <v>882943029</v>
      </c>
      <c r="G10" s="6">
        <f t="shared" si="0"/>
        <v>2.2163956885240871E-4</v>
      </c>
      <c r="I10" s="3">
        <v>123535411288</v>
      </c>
      <c r="K10" s="6">
        <f t="shared" si="1"/>
        <v>9.5297896301217745E-3</v>
      </c>
    </row>
    <row r="11" spans="1:11" x14ac:dyDescent="0.5">
      <c r="A11" s="1" t="s">
        <v>299</v>
      </c>
      <c r="C11" s="1" t="s">
        <v>470</v>
      </c>
      <c r="E11" s="3">
        <v>0</v>
      </c>
      <c r="G11" s="6">
        <f t="shared" si="0"/>
        <v>0</v>
      </c>
      <c r="I11" s="3">
        <v>27419960242</v>
      </c>
      <c r="K11" s="6">
        <f t="shared" si="1"/>
        <v>2.1152352191824188E-3</v>
      </c>
    </row>
    <row r="12" spans="1:11" x14ac:dyDescent="0.5">
      <c r="A12" s="1" t="s">
        <v>299</v>
      </c>
      <c r="C12" s="1" t="s">
        <v>471</v>
      </c>
      <c r="E12" s="3">
        <v>0</v>
      </c>
      <c r="G12" s="6">
        <f t="shared" si="0"/>
        <v>0</v>
      </c>
      <c r="I12" s="3">
        <v>79890410992</v>
      </c>
      <c r="K12" s="6">
        <f t="shared" si="1"/>
        <v>6.1629196218305968E-3</v>
      </c>
    </row>
    <row r="13" spans="1:11" x14ac:dyDescent="0.5">
      <c r="A13" s="1" t="s">
        <v>345</v>
      </c>
      <c r="C13" s="1" t="s">
        <v>472</v>
      </c>
      <c r="E13" s="3">
        <v>0</v>
      </c>
      <c r="G13" s="6">
        <f t="shared" si="0"/>
        <v>0</v>
      </c>
      <c r="I13" s="3">
        <v>71013698656</v>
      </c>
      <c r="K13" s="6">
        <f t="shared" si="1"/>
        <v>5.4781507746862468E-3</v>
      </c>
    </row>
    <row r="14" spans="1:11" x14ac:dyDescent="0.5">
      <c r="A14" s="1" t="s">
        <v>302</v>
      </c>
      <c r="C14" s="1" t="s">
        <v>473</v>
      </c>
      <c r="E14" s="3">
        <v>0</v>
      </c>
      <c r="G14" s="6">
        <f t="shared" si="0"/>
        <v>0</v>
      </c>
      <c r="I14" s="3">
        <v>122301369889</v>
      </c>
      <c r="K14" s="6">
        <f t="shared" si="1"/>
        <v>9.4345929994171206E-3</v>
      </c>
    </row>
    <row r="15" spans="1:11" x14ac:dyDescent="0.5">
      <c r="A15" s="1" t="s">
        <v>302</v>
      </c>
      <c r="C15" s="1" t="s">
        <v>303</v>
      </c>
      <c r="E15" s="3">
        <v>0</v>
      </c>
      <c r="G15" s="6">
        <f t="shared" si="0"/>
        <v>0</v>
      </c>
      <c r="I15" s="3">
        <v>7174618</v>
      </c>
      <c r="K15" s="6">
        <f t="shared" si="1"/>
        <v>5.534655974640901E-7</v>
      </c>
    </row>
    <row r="16" spans="1:11" x14ac:dyDescent="0.5">
      <c r="A16" s="1" t="s">
        <v>345</v>
      </c>
      <c r="C16" s="1" t="s">
        <v>474</v>
      </c>
      <c r="E16" s="3">
        <v>0</v>
      </c>
      <c r="G16" s="6">
        <f t="shared" si="0"/>
        <v>0</v>
      </c>
      <c r="I16" s="3">
        <v>187890410984</v>
      </c>
      <c r="K16" s="6">
        <f t="shared" si="1"/>
        <v>1.4494273921347868E-2</v>
      </c>
    </row>
    <row r="17" spans="1:11" x14ac:dyDescent="0.5">
      <c r="A17" s="1" t="s">
        <v>302</v>
      </c>
      <c r="C17" s="1" t="s">
        <v>475</v>
      </c>
      <c r="E17" s="3">
        <v>0</v>
      </c>
      <c r="G17" s="6">
        <f t="shared" si="0"/>
        <v>0</v>
      </c>
      <c r="I17" s="3">
        <v>193808219203</v>
      </c>
      <c r="K17" s="6">
        <f t="shared" si="1"/>
        <v>1.4950786485725056E-2</v>
      </c>
    </row>
    <row r="18" spans="1:11" x14ac:dyDescent="0.5">
      <c r="A18" s="1" t="s">
        <v>350</v>
      </c>
      <c r="C18" s="1" t="s">
        <v>476</v>
      </c>
      <c r="E18" s="3">
        <v>0</v>
      </c>
      <c r="G18" s="6">
        <f t="shared" si="0"/>
        <v>0</v>
      </c>
      <c r="I18" s="3">
        <v>260383561667</v>
      </c>
      <c r="K18" s="6">
        <f t="shared" si="1"/>
        <v>2.0086552834987718E-2</v>
      </c>
    </row>
    <row r="19" spans="1:11" x14ac:dyDescent="0.5">
      <c r="A19" s="1" t="s">
        <v>353</v>
      </c>
      <c r="C19" s="1" t="s">
        <v>477</v>
      </c>
      <c r="E19" s="3">
        <v>0</v>
      </c>
      <c r="G19" s="6">
        <f t="shared" si="0"/>
        <v>0</v>
      </c>
      <c r="I19" s="3">
        <v>272438356190</v>
      </c>
      <c r="K19" s="6">
        <f t="shared" si="1"/>
        <v>2.1016485836713946E-2</v>
      </c>
    </row>
    <row r="20" spans="1:11" x14ac:dyDescent="0.5">
      <c r="A20" s="1" t="s">
        <v>359</v>
      </c>
      <c r="C20" s="1" t="s">
        <v>478</v>
      </c>
      <c r="E20" s="3">
        <v>0</v>
      </c>
      <c r="G20" s="6">
        <f t="shared" si="0"/>
        <v>0</v>
      </c>
      <c r="I20" s="3">
        <v>102575342466</v>
      </c>
      <c r="K20" s="6">
        <f t="shared" si="1"/>
        <v>7.9128844494617476E-3</v>
      </c>
    </row>
    <row r="21" spans="1:11" x14ac:dyDescent="0.5">
      <c r="A21" s="1" t="s">
        <v>299</v>
      </c>
      <c r="C21" s="1" t="s">
        <v>308</v>
      </c>
      <c r="E21" s="3">
        <v>256004940490</v>
      </c>
      <c r="G21" s="6">
        <f t="shared" si="0"/>
        <v>6.4263290802072978E-2</v>
      </c>
      <c r="I21" s="3">
        <v>1151895351443</v>
      </c>
      <c r="K21" s="6">
        <f t="shared" si="1"/>
        <v>8.8859706384717352E-2</v>
      </c>
    </row>
    <row r="22" spans="1:11" x14ac:dyDescent="0.5">
      <c r="A22" s="1" t="s">
        <v>311</v>
      </c>
      <c r="C22" s="1" t="s">
        <v>312</v>
      </c>
      <c r="E22" s="3">
        <v>93419494720</v>
      </c>
      <c r="G22" s="6">
        <f t="shared" si="0"/>
        <v>2.3450501167217065E-2</v>
      </c>
      <c r="I22" s="3">
        <v>1036333686465</v>
      </c>
      <c r="K22" s="6">
        <f t="shared" si="1"/>
        <v>7.994502884355853E-2</v>
      </c>
    </row>
    <row r="23" spans="1:11" x14ac:dyDescent="0.5">
      <c r="A23" s="1" t="s">
        <v>359</v>
      </c>
      <c r="C23" s="1" t="s">
        <v>479</v>
      </c>
      <c r="E23" s="3">
        <v>0</v>
      </c>
      <c r="G23" s="6">
        <f t="shared" si="0"/>
        <v>0</v>
      </c>
      <c r="I23" s="3">
        <v>174520547945</v>
      </c>
      <c r="K23" s="6">
        <f t="shared" si="1"/>
        <v>1.3462893681327677E-2</v>
      </c>
    </row>
    <row r="24" spans="1:11" x14ac:dyDescent="0.5">
      <c r="A24" s="1" t="s">
        <v>311</v>
      </c>
      <c r="C24" s="1" t="s">
        <v>480</v>
      </c>
      <c r="E24" s="3">
        <v>0</v>
      </c>
      <c r="G24" s="6">
        <f t="shared" si="0"/>
        <v>0</v>
      </c>
      <c r="I24" s="3">
        <v>117534246574</v>
      </c>
      <c r="K24" s="6">
        <f t="shared" si="1"/>
        <v>9.0668467648828965E-3</v>
      </c>
    </row>
    <row r="25" spans="1:11" x14ac:dyDescent="0.5">
      <c r="A25" s="1" t="s">
        <v>299</v>
      </c>
      <c r="C25" s="1" t="s">
        <v>481</v>
      </c>
      <c r="E25" s="3">
        <v>684931507</v>
      </c>
      <c r="G25" s="6">
        <f t="shared" si="0"/>
        <v>1.7193399677988799E-4</v>
      </c>
      <c r="I25" s="3">
        <v>305410958906</v>
      </c>
      <c r="K25" s="6">
        <f t="shared" si="1"/>
        <v>2.3560063942497003E-2</v>
      </c>
    </row>
    <row r="26" spans="1:11" x14ac:dyDescent="0.5">
      <c r="A26" s="1" t="s">
        <v>313</v>
      </c>
      <c r="C26" s="1" t="s">
        <v>314</v>
      </c>
      <c r="E26" s="3">
        <v>28050644</v>
      </c>
      <c r="G26" s="6">
        <f t="shared" si="0"/>
        <v>7.041374627798783E-6</v>
      </c>
      <c r="I26" s="3">
        <v>9694140138</v>
      </c>
      <c r="K26" s="6">
        <f t="shared" si="1"/>
        <v>7.4782700115585065E-4</v>
      </c>
    </row>
    <row r="27" spans="1:11" x14ac:dyDescent="0.5">
      <c r="A27" s="1" t="s">
        <v>425</v>
      </c>
      <c r="C27" s="1" t="s">
        <v>482</v>
      </c>
      <c r="E27" s="3">
        <v>0</v>
      </c>
      <c r="G27" s="6">
        <f t="shared" si="0"/>
        <v>0</v>
      </c>
      <c r="I27" s="3">
        <v>181369862994</v>
      </c>
      <c r="K27" s="6">
        <f t="shared" si="1"/>
        <v>1.3991264703424542E-2</v>
      </c>
    </row>
    <row r="28" spans="1:11" x14ac:dyDescent="0.5">
      <c r="A28" s="1" t="s">
        <v>313</v>
      </c>
      <c r="C28" s="1" t="s">
        <v>483</v>
      </c>
      <c r="E28" s="3">
        <v>0</v>
      </c>
      <c r="G28" s="6">
        <f t="shared" si="0"/>
        <v>0</v>
      </c>
      <c r="I28" s="3">
        <v>151635616433</v>
      </c>
      <c r="K28" s="6">
        <f t="shared" si="1"/>
        <v>1.1697500416875985E-2</v>
      </c>
    </row>
    <row r="29" spans="1:11" x14ac:dyDescent="0.5">
      <c r="A29" s="1" t="s">
        <v>313</v>
      </c>
      <c r="C29" s="1" t="s">
        <v>484</v>
      </c>
      <c r="E29" s="3">
        <v>0</v>
      </c>
      <c r="G29" s="6">
        <f t="shared" si="0"/>
        <v>0</v>
      </c>
      <c r="I29" s="3">
        <v>86986301363</v>
      </c>
      <c r="K29" s="6">
        <f t="shared" si="1"/>
        <v>6.7103119991983118E-3</v>
      </c>
    </row>
    <row r="30" spans="1:11" x14ac:dyDescent="0.5">
      <c r="A30" s="1" t="s">
        <v>311</v>
      </c>
      <c r="C30" s="1" t="s">
        <v>316</v>
      </c>
      <c r="E30" s="3">
        <v>101978291795</v>
      </c>
      <c r="G30" s="6">
        <f t="shared" si="0"/>
        <v>2.5598961522294243E-2</v>
      </c>
      <c r="I30" s="3">
        <v>374767332876</v>
      </c>
      <c r="K30" s="6">
        <f t="shared" si="1"/>
        <v>2.8910365095429314E-2</v>
      </c>
    </row>
    <row r="31" spans="1:11" x14ac:dyDescent="0.5">
      <c r="A31" s="1" t="s">
        <v>311</v>
      </c>
      <c r="C31" s="1" t="s">
        <v>318</v>
      </c>
      <c r="E31" s="3">
        <v>131171120610</v>
      </c>
      <c r="G31" s="6">
        <f t="shared" si="0"/>
        <v>3.2927051534474151E-2</v>
      </c>
      <c r="I31" s="3">
        <v>457910846612</v>
      </c>
      <c r="K31" s="6">
        <f t="shared" si="1"/>
        <v>3.5324236120361792E-2</v>
      </c>
    </row>
    <row r="32" spans="1:11" x14ac:dyDescent="0.5">
      <c r="A32" s="1" t="s">
        <v>311</v>
      </c>
      <c r="C32" s="1" t="s">
        <v>320</v>
      </c>
      <c r="E32" s="3">
        <v>122587319424</v>
      </c>
      <c r="G32" s="6">
        <f t="shared" si="0"/>
        <v>3.0772314556557722E-2</v>
      </c>
      <c r="I32" s="3">
        <v>445436634468</v>
      </c>
      <c r="K32" s="6">
        <f t="shared" si="1"/>
        <v>3.4361948333447877E-2</v>
      </c>
    </row>
    <row r="33" spans="1:11" x14ac:dyDescent="0.5">
      <c r="A33" s="1" t="s">
        <v>313</v>
      </c>
      <c r="C33" s="1" t="s">
        <v>485</v>
      </c>
      <c r="E33" s="3">
        <v>0</v>
      </c>
      <c r="G33" s="6">
        <f t="shared" si="0"/>
        <v>0</v>
      </c>
      <c r="I33" s="3">
        <v>114945205477</v>
      </c>
      <c r="K33" s="6">
        <f t="shared" si="1"/>
        <v>8.8671225178762695E-3</v>
      </c>
    </row>
    <row r="34" spans="1:11" x14ac:dyDescent="0.5">
      <c r="A34" s="1" t="s">
        <v>313</v>
      </c>
      <c r="C34" s="1" t="s">
        <v>486</v>
      </c>
      <c r="E34" s="3">
        <v>0</v>
      </c>
      <c r="G34" s="6">
        <f t="shared" si="0"/>
        <v>0</v>
      </c>
      <c r="I34" s="3">
        <v>110506849313</v>
      </c>
      <c r="K34" s="6">
        <f t="shared" si="1"/>
        <v>8.5247380946126636E-3</v>
      </c>
    </row>
    <row r="35" spans="1:11" x14ac:dyDescent="0.5">
      <c r="A35" s="1" t="s">
        <v>313</v>
      </c>
      <c r="C35" s="1" t="s">
        <v>487</v>
      </c>
      <c r="E35" s="3">
        <v>0</v>
      </c>
      <c r="G35" s="6">
        <f t="shared" si="0"/>
        <v>0</v>
      </c>
      <c r="I35" s="3">
        <v>72191780820</v>
      </c>
      <c r="K35" s="6">
        <f t="shared" si="1"/>
        <v>5.5690305886024792E-3</v>
      </c>
    </row>
    <row r="36" spans="1:11" x14ac:dyDescent="0.5">
      <c r="A36" s="1" t="s">
        <v>313</v>
      </c>
      <c r="C36" s="1" t="s">
        <v>488</v>
      </c>
      <c r="E36" s="3">
        <v>0</v>
      </c>
      <c r="G36" s="6">
        <f t="shared" si="0"/>
        <v>0</v>
      </c>
      <c r="I36" s="3">
        <v>101630136984</v>
      </c>
      <c r="K36" s="6">
        <f t="shared" si="1"/>
        <v>7.8399692480083088E-3</v>
      </c>
    </row>
    <row r="37" spans="1:11" x14ac:dyDescent="0.5">
      <c r="A37" s="1" t="s">
        <v>359</v>
      </c>
      <c r="C37" s="1" t="s">
        <v>489</v>
      </c>
      <c r="E37" s="3">
        <v>0</v>
      </c>
      <c r="G37" s="6">
        <f t="shared" si="0"/>
        <v>0</v>
      </c>
      <c r="I37" s="3">
        <v>355753424657</v>
      </c>
      <c r="K37" s="6">
        <f t="shared" si="1"/>
        <v>2.744359096577444E-2</v>
      </c>
    </row>
    <row r="38" spans="1:11" x14ac:dyDescent="0.5">
      <c r="A38" s="1" t="s">
        <v>359</v>
      </c>
      <c r="C38" s="1" t="s">
        <v>490</v>
      </c>
      <c r="E38" s="3">
        <v>0</v>
      </c>
      <c r="G38" s="6">
        <f t="shared" si="0"/>
        <v>0</v>
      </c>
      <c r="I38" s="3">
        <v>152465753425</v>
      </c>
      <c r="K38" s="6">
        <f t="shared" si="1"/>
        <v>1.1761538985375984E-2</v>
      </c>
    </row>
    <row r="39" spans="1:11" x14ac:dyDescent="0.5">
      <c r="A39" s="1" t="s">
        <v>359</v>
      </c>
      <c r="C39" s="1" t="s">
        <v>491</v>
      </c>
      <c r="E39" s="3">
        <v>0</v>
      </c>
      <c r="G39" s="6">
        <f t="shared" si="0"/>
        <v>0</v>
      </c>
      <c r="I39" s="3">
        <v>254109589041</v>
      </c>
      <c r="K39" s="6">
        <f t="shared" si="1"/>
        <v>1.960256497557521E-2</v>
      </c>
    </row>
    <row r="40" spans="1:11" x14ac:dyDescent="0.5">
      <c r="A40" s="1" t="s">
        <v>299</v>
      </c>
      <c r="C40" s="1" t="s">
        <v>492</v>
      </c>
      <c r="E40" s="3">
        <v>14</v>
      </c>
      <c r="G40" s="6">
        <f t="shared" si="0"/>
        <v>3.514330893407758E-12</v>
      </c>
      <c r="I40" s="3">
        <v>74246575342</v>
      </c>
      <c r="K40" s="6">
        <f t="shared" si="1"/>
        <v>5.7275418957946763E-3</v>
      </c>
    </row>
    <row r="41" spans="1:11" x14ac:dyDescent="0.5">
      <c r="A41" s="1" t="s">
        <v>313</v>
      </c>
      <c r="C41" s="1" t="s">
        <v>493</v>
      </c>
      <c r="E41" s="3">
        <v>0</v>
      </c>
      <c r="G41" s="6">
        <f t="shared" si="0"/>
        <v>0</v>
      </c>
      <c r="I41" s="3">
        <v>64794520546</v>
      </c>
      <c r="K41" s="6">
        <f t="shared" si="1"/>
        <v>4.9983898831117077E-3</v>
      </c>
    </row>
    <row r="42" spans="1:11" x14ac:dyDescent="0.5">
      <c r="A42" s="1" t="s">
        <v>426</v>
      </c>
      <c r="C42" s="1" t="s">
        <v>494</v>
      </c>
      <c r="E42" s="3">
        <v>15</v>
      </c>
      <c r="G42" s="6">
        <f t="shared" si="0"/>
        <v>3.7653545286511693E-12</v>
      </c>
      <c r="I42" s="3">
        <v>18191780822</v>
      </c>
      <c r="K42" s="6">
        <f t="shared" si="1"/>
        <v>1.4033534386895591E-3</v>
      </c>
    </row>
    <row r="43" spans="1:11" x14ac:dyDescent="0.5">
      <c r="A43" s="1" t="s">
        <v>299</v>
      </c>
      <c r="C43" s="1" t="s">
        <v>495</v>
      </c>
      <c r="E43" s="3">
        <v>3</v>
      </c>
      <c r="G43" s="6">
        <f t="shared" si="0"/>
        <v>7.5307090573023387E-13</v>
      </c>
      <c r="I43" s="3">
        <v>53534246575</v>
      </c>
      <c r="K43" s="6">
        <f t="shared" si="1"/>
        <v>4.1297479204359441E-3</v>
      </c>
    </row>
    <row r="44" spans="1:11" x14ac:dyDescent="0.5">
      <c r="A44" s="1" t="s">
        <v>334</v>
      </c>
      <c r="C44" s="1" t="s">
        <v>496</v>
      </c>
      <c r="E44" s="3">
        <v>0</v>
      </c>
      <c r="G44" s="6">
        <f t="shared" si="0"/>
        <v>0</v>
      </c>
      <c r="I44" s="3">
        <v>55479452054</v>
      </c>
      <c r="K44" s="6">
        <f t="shared" si="1"/>
        <v>4.2798052911036449E-3</v>
      </c>
    </row>
    <row r="45" spans="1:11" x14ac:dyDescent="0.5">
      <c r="A45" s="1" t="s">
        <v>322</v>
      </c>
      <c r="C45" s="1" t="s">
        <v>497</v>
      </c>
      <c r="E45" s="3">
        <v>0</v>
      </c>
      <c r="G45" s="6">
        <f t="shared" si="0"/>
        <v>0</v>
      </c>
      <c r="I45" s="3">
        <v>55479452054</v>
      </c>
      <c r="K45" s="6">
        <f t="shared" si="1"/>
        <v>4.2798052911036449E-3</v>
      </c>
    </row>
    <row r="46" spans="1:11" x14ac:dyDescent="0.5">
      <c r="A46" s="1" t="s">
        <v>311</v>
      </c>
      <c r="C46" s="1" t="s">
        <v>325</v>
      </c>
      <c r="E46" s="3">
        <v>71246171118</v>
      </c>
      <c r="G46" s="6">
        <f t="shared" si="0"/>
        <v>1.7884472871214495E-2</v>
      </c>
      <c r="I46" s="3">
        <v>218106445087</v>
      </c>
      <c r="K46" s="6">
        <f t="shared" si="1"/>
        <v>1.6825204344098212E-2</v>
      </c>
    </row>
    <row r="47" spans="1:11" x14ac:dyDescent="0.5">
      <c r="A47" s="1" t="s">
        <v>327</v>
      </c>
      <c r="C47" s="1" t="s">
        <v>328</v>
      </c>
      <c r="E47" s="3">
        <v>24616363489</v>
      </c>
      <c r="G47" s="6">
        <f t="shared" si="0"/>
        <v>6.1792890494819629E-3</v>
      </c>
      <c r="I47" s="3">
        <v>97164308673</v>
      </c>
      <c r="K47" s="6">
        <f t="shared" si="1"/>
        <v>7.4954655637257924E-3</v>
      </c>
    </row>
    <row r="48" spans="1:11" x14ac:dyDescent="0.5">
      <c r="A48" s="1" t="s">
        <v>322</v>
      </c>
      <c r="C48" s="1" t="s">
        <v>329</v>
      </c>
      <c r="E48" s="3">
        <v>127374803505</v>
      </c>
      <c r="G48" s="6">
        <f t="shared" si="0"/>
        <v>3.1974086214240305E-2</v>
      </c>
      <c r="I48" s="3">
        <v>299977543228</v>
      </c>
      <c r="K48" s="6">
        <f t="shared" si="1"/>
        <v>2.3140918469595866E-2</v>
      </c>
    </row>
    <row r="49" spans="1:11" x14ac:dyDescent="0.5">
      <c r="A49" s="1" t="s">
        <v>313</v>
      </c>
      <c r="C49" s="1" t="s">
        <v>330</v>
      </c>
      <c r="E49" s="3">
        <v>464825510874</v>
      </c>
      <c r="G49" s="6">
        <f t="shared" si="0"/>
        <v>0.11668218949346729</v>
      </c>
      <c r="I49" s="3">
        <v>977948798541</v>
      </c>
      <c r="K49" s="6">
        <f t="shared" si="1"/>
        <v>7.5441091926257767E-2</v>
      </c>
    </row>
    <row r="50" spans="1:11" x14ac:dyDescent="0.5">
      <c r="A50" s="1" t="s">
        <v>322</v>
      </c>
      <c r="C50" s="1" t="s">
        <v>332</v>
      </c>
      <c r="E50" s="3">
        <v>63687401766</v>
      </c>
      <c r="G50" s="6">
        <f t="shared" si="0"/>
        <v>1.5987043110508973E-2</v>
      </c>
      <c r="I50" s="3">
        <v>135605209969</v>
      </c>
      <c r="K50" s="6">
        <f t="shared" si="1"/>
        <v>1.0460880085146829E-2</v>
      </c>
    </row>
    <row r="51" spans="1:11" x14ac:dyDescent="0.5">
      <c r="A51" s="1" t="s">
        <v>334</v>
      </c>
      <c r="C51" s="1" t="s">
        <v>335</v>
      </c>
      <c r="E51" s="3">
        <v>63687401769</v>
      </c>
      <c r="G51" s="6">
        <f t="shared" si="0"/>
        <v>1.5987043111262044E-2</v>
      </c>
      <c r="I51" s="3">
        <v>135605209969</v>
      </c>
      <c r="K51" s="6">
        <f t="shared" si="1"/>
        <v>1.0460880085146829E-2</v>
      </c>
    </row>
    <row r="52" spans="1:11" x14ac:dyDescent="0.5">
      <c r="A52" s="1" t="s">
        <v>313</v>
      </c>
      <c r="C52" s="1" t="s">
        <v>336</v>
      </c>
      <c r="E52" s="3">
        <v>102910996338</v>
      </c>
      <c r="G52" s="6">
        <f t="shared" si="0"/>
        <v>2.5833092407286148E-2</v>
      </c>
      <c r="I52" s="3">
        <v>198198667548</v>
      </c>
      <c r="K52" s="6">
        <f t="shared" si="1"/>
        <v>1.5289475195897592E-2</v>
      </c>
    </row>
    <row r="53" spans="1:11" x14ac:dyDescent="0.5">
      <c r="A53" s="1" t="s">
        <v>322</v>
      </c>
      <c r="C53" s="1" t="s">
        <v>338</v>
      </c>
      <c r="E53" s="3">
        <v>50949921414</v>
      </c>
      <c r="G53" s="6">
        <f t="shared" si="0"/>
        <v>1.2789634488708406E-2</v>
      </c>
      <c r="I53" s="3">
        <v>100264989894</v>
      </c>
      <c r="K53" s="6">
        <f t="shared" si="1"/>
        <v>7.7346588398732406E-3</v>
      </c>
    </row>
    <row r="54" spans="1:11" x14ac:dyDescent="0.5">
      <c r="A54" s="1" t="s">
        <v>299</v>
      </c>
      <c r="C54" s="1" t="s">
        <v>339</v>
      </c>
      <c r="E54" s="3">
        <v>294405681583</v>
      </c>
      <c r="G54" s="6">
        <f t="shared" si="0"/>
        <v>7.3902784427278878E-2</v>
      </c>
      <c r="I54" s="3">
        <v>563789243203</v>
      </c>
      <c r="K54" s="6">
        <f t="shared" si="1"/>
        <v>4.3491925330822571E-2</v>
      </c>
    </row>
    <row r="55" spans="1:11" x14ac:dyDescent="0.5">
      <c r="A55" s="1" t="s">
        <v>302</v>
      </c>
      <c r="C55" s="1" t="s">
        <v>340</v>
      </c>
      <c r="E55" s="3">
        <v>42375926323</v>
      </c>
      <c r="G55" s="6">
        <f t="shared" si="0"/>
        <v>1.0637359072406422E-2</v>
      </c>
      <c r="I55" s="3">
        <v>75471816716</v>
      </c>
      <c r="K55" s="6">
        <f t="shared" si="1"/>
        <v>5.8220596734796532E-3</v>
      </c>
    </row>
    <row r="56" spans="1:11" x14ac:dyDescent="0.5">
      <c r="A56" s="1" t="s">
        <v>299</v>
      </c>
      <c r="C56" s="1" t="s">
        <v>342</v>
      </c>
      <c r="E56" s="3">
        <v>76646530426</v>
      </c>
      <c r="G56" s="6">
        <f t="shared" si="0"/>
        <v>1.9240090696329249E-2</v>
      </c>
      <c r="I56" s="3">
        <v>130523242745</v>
      </c>
      <c r="K56" s="6">
        <f t="shared" si="1"/>
        <v>1.0068846108435583E-2</v>
      </c>
    </row>
    <row r="57" spans="1:11" x14ac:dyDescent="0.5">
      <c r="A57" s="1" t="s">
        <v>313</v>
      </c>
      <c r="C57" s="1" t="s">
        <v>344</v>
      </c>
      <c r="E57" s="3">
        <v>76690096566</v>
      </c>
      <c r="G57" s="6">
        <f t="shared" si="0"/>
        <v>1.9251026827165573E-2</v>
      </c>
      <c r="I57" s="3">
        <v>131512014355</v>
      </c>
      <c r="K57" s="6">
        <f t="shared" si="1"/>
        <v>1.014512209551729E-2</v>
      </c>
    </row>
    <row r="58" spans="1:11" x14ac:dyDescent="0.5">
      <c r="A58" s="1" t="s">
        <v>345</v>
      </c>
      <c r="C58" s="1" t="s">
        <v>346</v>
      </c>
      <c r="E58" s="3">
        <v>63563889488</v>
      </c>
      <c r="G58" s="6">
        <f t="shared" si="0"/>
        <v>1.5956038609488216E-2</v>
      </c>
      <c r="I58" s="3">
        <v>108769368928</v>
      </c>
      <c r="K58" s="6">
        <f t="shared" si="1"/>
        <v>8.3907050883444325E-3</v>
      </c>
    </row>
    <row r="59" spans="1:11" x14ac:dyDescent="0.5">
      <c r="A59" s="1" t="s">
        <v>302</v>
      </c>
      <c r="C59" s="1" t="s">
        <v>348</v>
      </c>
      <c r="E59" s="3">
        <v>63563889488</v>
      </c>
      <c r="G59" s="6">
        <f t="shared" si="0"/>
        <v>1.5956038609488216E-2</v>
      </c>
      <c r="I59" s="3">
        <v>100550190848</v>
      </c>
      <c r="K59" s="6">
        <f t="shared" si="1"/>
        <v>7.7566598601927807E-3</v>
      </c>
    </row>
    <row r="60" spans="1:11" x14ac:dyDescent="0.5">
      <c r="A60" s="1" t="s">
        <v>350</v>
      </c>
      <c r="C60" s="1" t="s">
        <v>351</v>
      </c>
      <c r="E60" s="3">
        <v>68358410055</v>
      </c>
      <c r="G60" s="6">
        <f t="shared" si="0"/>
        <v>1.7159576591465858E-2</v>
      </c>
      <c r="I60" s="3">
        <v>114933752514</v>
      </c>
      <c r="K60" s="6">
        <f t="shared" si="1"/>
        <v>8.8662390114638695E-3</v>
      </c>
    </row>
    <row r="61" spans="1:11" x14ac:dyDescent="0.5">
      <c r="A61" s="1" t="s">
        <v>353</v>
      </c>
      <c r="C61" s="1" t="s">
        <v>354</v>
      </c>
      <c r="E61" s="3">
        <v>84751852677</v>
      </c>
      <c r="G61" s="6">
        <f t="shared" si="0"/>
        <v>2.1274718152594577E-2</v>
      </c>
      <c r="I61" s="3">
        <v>123108017055</v>
      </c>
      <c r="K61" s="6">
        <f t="shared" si="1"/>
        <v>9.4968195117795771E-3</v>
      </c>
    </row>
    <row r="62" spans="1:11" x14ac:dyDescent="0.5">
      <c r="A62" s="1" t="s">
        <v>359</v>
      </c>
      <c r="C62" s="1" t="s">
        <v>360</v>
      </c>
      <c r="E62" s="3">
        <v>260874316940</v>
      </c>
      <c r="G62" s="6">
        <f t="shared" si="0"/>
        <v>6.5485619379920632E-2</v>
      </c>
      <c r="I62" s="3">
        <v>345257878583</v>
      </c>
      <c r="K62" s="6">
        <f t="shared" si="1"/>
        <v>2.6633941772108895E-2</v>
      </c>
    </row>
    <row r="63" spans="1:11" x14ac:dyDescent="0.5">
      <c r="A63" s="1" t="s">
        <v>356</v>
      </c>
      <c r="C63" s="1" t="s">
        <v>362</v>
      </c>
      <c r="E63" s="3">
        <v>73688524580</v>
      </c>
      <c r="G63" s="6">
        <f t="shared" si="0"/>
        <v>1.8497561315795066E-2</v>
      </c>
      <c r="I63" s="3">
        <v>97524141010</v>
      </c>
      <c r="K63" s="6">
        <f t="shared" si="1"/>
        <v>7.5232238108386843E-3</v>
      </c>
    </row>
    <row r="64" spans="1:11" x14ac:dyDescent="0.5">
      <c r="A64" s="1" t="s">
        <v>299</v>
      </c>
      <c r="C64" s="1" t="s">
        <v>363</v>
      </c>
      <c r="E64" s="3">
        <v>127341118343</v>
      </c>
      <c r="G64" s="6">
        <f t="shared" si="0"/>
        <v>3.1965630442421303E-2</v>
      </c>
      <c r="I64" s="3">
        <v>139669885466</v>
      </c>
      <c r="K64" s="6">
        <f t="shared" si="1"/>
        <v>1.0774437971078143E-2</v>
      </c>
    </row>
    <row r="65" spans="1:11" x14ac:dyDescent="0.5">
      <c r="A65" s="1" t="s">
        <v>313</v>
      </c>
      <c r="C65" s="1" t="s">
        <v>365</v>
      </c>
      <c r="E65" s="3">
        <v>127127779006</v>
      </c>
      <c r="G65" s="6">
        <f t="shared" si="0"/>
        <v>3.1912077226507143E-2</v>
      </c>
      <c r="I65" s="3">
        <v>139456546129</v>
      </c>
      <c r="K65" s="6">
        <f t="shared" si="1"/>
        <v>1.0757980511793858E-2</v>
      </c>
    </row>
    <row r="66" spans="1:11" x14ac:dyDescent="0.5">
      <c r="A66" s="1" t="s">
        <v>359</v>
      </c>
      <c r="C66" s="1" t="s">
        <v>366</v>
      </c>
      <c r="E66" s="3">
        <v>117213114755</v>
      </c>
      <c r="G66" s="6">
        <f t="shared" si="0"/>
        <v>2.942326216400323E-2</v>
      </c>
      <c r="I66" s="3">
        <v>126254210645</v>
      </c>
      <c r="K66" s="6">
        <f t="shared" si="1"/>
        <v>9.7395237108082976E-3</v>
      </c>
    </row>
    <row r="67" spans="1:11" x14ac:dyDescent="0.5">
      <c r="A67" s="1" t="s">
        <v>313</v>
      </c>
      <c r="C67" s="1" t="s">
        <v>368</v>
      </c>
      <c r="E67" s="3">
        <v>149211767346</v>
      </c>
      <c r="G67" s="6">
        <f t="shared" si="0"/>
        <v>3.7455680260287047E-2</v>
      </c>
      <c r="I67" s="3">
        <v>149211767346</v>
      </c>
      <c r="K67" s="6">
        <f t="shared" si="1"/>
        <v>1.1510519439895853E-2</v>
      </c>
    </row>
    <row r="68" spans="1:11" x14ac:dyDescent="0.5">
      <c r="A68" s="1" t="s">
        <v>370</v>
      </c>
      <c r="C68" s="1" t="s">
        <v>371</v>
      </c>
      <c r="E68" s="3">
        <v>268226813381</v>
      </c>
      <c r="G68" s="6">
        <f t="shared" si="0"/>
        <v>6.7331269764654686E-2</v>
      </c>
      <c r="I68" s="3">
        <v>268226813381</v>
      </c>
      <c r="K68" s="6">
        <f t="shared" si="1"/>
        <v>2.0691598287714295E-2</v>
      </c>
    </row>
    <row r="69" spans="1:11" x14ac:dyDescent="0.5">
      <c r="A69" s="1" t="s">
        <v>372</v>
      </c>
      <c r="C69" s="1" t="s">
        <v>375</v>
      </c>
      <c r="E69" s="3">
        <v>115081967208</v>
      </c>
      <c r="G69" s="6">
        <f t="shared" si="0"/>
        <v>2.888829375951521E-2</v>
      </c>
      <c r="I69" s="3">
        <v>115081967208</v>
      </c>
      <c r="K69" s="6">
        <f t="shared" si="1"/>
        <v>8.8776726145027574E-3</v>
      </c>
    </row>
    <row r="70" spans="1:11" x14ac:dyDescent="0.5">
      <c r="A70" s="1" t="s">
        <v>376</v>
      </c>
      <c r="C70" s="1" t="s">
        <v>377</v>
      </c>
      <c r="E70" s="3">
        <v>26557377048</v>
      </c>
      <c r="G70" s="6">
        <f t="shared" si="0"/>
        <v>6.6665293291188945E-3</v>
      </c>
      <c r="I70" s="3">
        <v>26557377048</v>
      </c>
      <c r="K70" s="6">
        <f t="shared" si="1"/>
        <v>2.0486936802698672E-3</v>
      </c>
    </row>
    <row r="71" spans="1:11" x14ac:dyDescent="0.5">
      <c r="A71" s="1" t="s">
        <v>313</v>
      </c>
      <c r="C71" s="1" t="s">
        <v>378</v>
      </c>
      <c r="E71" s="3">
        <v>51639344253</v>
      </c>
      <c r="G71" s="6">
        <f t="shared" si="0"/>
        <v>1.2962695915974019E-2</v>
      </c>
      <c r="I71" s="3">
        <v>51639344253</v>
      </c>
      <c r="K71" s="6">
        <f t="shared" si="1"/>
        <v>3.9835710444291912E-3</v>
      </c>
    </row>
    <row r="72" spans="1:11" x14ac:dyDescent="0.5">
      <c r="A72" s="1" t="s">
        <v>380</v>
      </c>
      <c r="C72" s="1" t="s">
        <v>381</v>
      </c>
      <c r="E72" s="3">
        <v>77459016390</v>
      </c>
      <c r="G72" s="6">
        <f t="shared" si="0"/>
        <v>1.9444043876596775E-2</v>
      </c>
      <c r="I72" s="3">
        <v>77459016390</v>
      </c>
      <c r="K72" s="6">
        <f t="shared" si="1"/>
        <v>5.9753565674537795E-3</v>
      </c>
    </row>
    <row r="73" spans="1:11" x14ac:dyDescent="0.5">
      <c r="A73" s="1" t="s">
        <v>313</v>
      </c>
      <c r="C73" s="1" t="s">
        <v>382</v>
      </c>
      <c r="E73" s="3">
        <v>27049180323</v>
      </c>
      <c r="G73" s="6">
        <f t="shared" ref="G73:G74" si="2">E73/$E$75</f>
        <v>6.7899835750340094E-3</v>
      </c>
      <c r="I73" s="3">
        <v>27049180323</v>
      </c>
      <c r="K73" s="6">
        <f t="shared" ref="K73:K74" si="3">I73/$I$75</f>
        <v>2.086632451843862E-3</v>
      </c>
    </row>
    <row r="74" spans="1:11" ht="22.5" thickBot="1" x14ac:dyDescent="0.55000000000000004">
      <c r="A74" s="1" t="s">
        <v>299</v>
      </c>
      <c r="C74" s="1" t="s">
        <v>384</v>
      </c>
      <c r="E74" s="3">
        <v>40983606555</v>
      </c>
      <c r="G74" s="6">
        <f t="shared" si="2"/>
        <v>1.02878539028218E-2</v>
      </c>
      <c r="I74" s="3">
        <v>40983606555</v>
      </c>
      <c r="K74" s="6">
        <f t="shared" si="3"/>
        <v>3.1615643213612592E-3</v>
      </c>
    </row>
    <row r="75" spans="1:11" ht="22.5" thickBot="1" x14ac:dyDescent="0.55000000000000004">
      <c r="A75" s="1" t="s">
        <v>39</v>
      </c>
      <c r="C75" s="1" t="s">
        <v>39</v>
      </c>
      <c r="E75" s="4">
        <f>SUM(E8:E74)</f>
        <v>3983688623704</v>
      </c>
      <c r="G75" s="16">
        <f>SUM(G8:G74)</f>
        <v>1</v>
      </c>
      <c r="I75" s="4">
        <f>SUM(I8:I74)</f>
        <v>12963078523531</v>
      </c>
      <c r="K75" s="16">
        <f>SUM(K8:K74)</f>
        <v>1</v>
      </c>
    </row>
    <row r="76" spans="1:11" ht="22.5" thickTop="1" x14ac:dyDescent="0.5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paperSize="9" orientation="portrait" r:id="rId1"/>
  <ignoredErrors>
    <ignoredError sqref="C8:C7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M23" sqref="M23"/>
    </sheetView>
  </sheetViews>
  <sheetFormatPr defaultRowHeight="21.75" x14ac:dyDescent="0.5"/>
  <cols>
    <col min="1" max="1" width="37.5703125" style="1" customWidth="1"/>
    <col min="2" max="2" width="1" style="1" customWidth="1"/>
    <col min="3" max="3" width="17" style="1" customWidth="1"/>
    <col min="4" max="4" width="1" style="1" customWidth="1"/>
    <col min="5" max="5" width="19" style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</row>
    <row r="3" spans="1:5" ht="22.5" x14ac:dyDescent="0.5">
      <c r="A3" s="13" t="s">
        <v>386</v>
      </c>
      <c r="B3" s="13" t="s">
        <v>386</v>
      </c>
      <c r="C3" s="13" t="s">
        <v>386</v>
      </c>
      <c r="D3" s="13" t="s">
        <v>386</v>
      </c>
      <c r="E3" s="13" t="s">
        <v>386</v>
      </c>
    </row>
    <row r="4" spans="1:5" ht="22.5" x14ac:dyDescent="0.5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</row>
    <row r="5" spans="1:5" ht="22.5" x14ac:dyDescent="0.55000000000000004">
      <c r="E5" s="2" t="s">
        <v>519</v>
      </c>
    </row>
    <row r="6" spans="1:5" ht="22.5" x14ac:dyDescent="0.5">
      <c r="A6" s="12" t="s">
        <v>498</v>
      </c>
      <c r="C6" s="12" t="s">
        <v>388</v>
      </c>
      <c r="E6" s="12" t="s">
        <v>520</v>
      </c>
    </row>
    <row r="7" spans="1:5" ht="22.5" x14ac:dyDescent="0.5">
      <c r="A7" s="12" t="s">
        <v>498</v>
      </c>
      <c r="C7" s="12" t="s">
        <v>289</v>
      </c>
      <c r="E7" s="12" t="s">
        <v>289</v>
      </c>
    </row>
    <row r="8" spans="1:5" x14ac:dyDescent="0.5">
      <c r="A8" s="1" t="s">
        <v>518</v>
      </c>
      <c r="C8" s="3">
        <v>2500000</v>
      </c>
      <c r="E8" s="3">
        <v>252690135</v>
      </c>
    </row>
    <row r="9" spans="1:5" x14ac:dyDescent="0.5">
      <c r="A9" s="1" t="s">
        <v>517</v>
      </c>
      <c r="C9" s="3">
        <v>0</v>
      </c>
      <c r="E9" s="3">
        <v>535488077</v>
      </c>
    </row>
    <row r="10" spans="1:5" ht="23.25" thickBot="1" x14ac:dyDescent="0.6">
      <c r="A10" s="2" t="s">
        <v>39</v>
      </c>
      <c r="C10" s="9">
        <v>2500000</v>
      </c>
      <c r="E10" s="9">
        <v>788178212</v>
      </c>
    </row>
    <row r="11" spans="1:5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1"/>
  <sheetViews>
    <sheetView rightToLeft="1" workbookViewId="0">
      <selection activeCell="K17" sqref="K17"/>
    </sheetView>
  </sheetViews>
  <sheetFormatPr defaultRowHeight="21.75" x14ac:dyDescent="0.5"/>
  <cols>
    <col min="1" max="1" width="37.85546875" style="1" bestFit="1" customWidth="1"/>
    <col min="2" max="2" width="1" style="1" customWidth="1"/>
    <col min="3" max="3" width="21" style="1" customWidth="1"/>
    <col min="4" max="4" width="1" style="1" customWidth="1"/>
    <col min="5" max="5" width="15" style="1" customWidth="1"/>
    <col min="6" max="6" width="1" style="1" customWidth="1"/>
    <col min="7" max="7" width="20" style="1" customWidth="1"/>
    <col min="8" max="8" width="1" style="1" customWidth="1"/>
    <col min="9" max="9" width="27" style="1" customWidth="1"/>
    <col min="10" max="10" width="1" style="1" customWidth="1"/>
    <col min="11" max="11" width="21" style="1" customWidth="1"/>
    <col min="12" max="12" width="1" style="1" customWidth="1"/>
    <col min="13" max="13" width="15" style="1" customWidth="1"/>
    <col min="14" max="14" width="1" style="1" customWidth="1"/>
    <col min="15" max="15" width="20" style="1" customWidth="1"/>
    <col min="16" max="16" width="1" style="1" customWidth="1"/>
    <col min="17" max="17" width="27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</row>
    <row r="3" spans="1:17" ht="22.5" x14ac:dyDescent="0.5">
      <c r="A3" s="13" t="s">
        <v>1</v>
      </c>
      <c r="B3" s="13" t="s">
        <v>1</v>
      </c>
      <c r="C3" s="13" t="s">
        <v>1</v>
      </c>
      <c r="D3" s="13" t="s">
        <v>1</v>
      </c>
      <c r="E3" s="13" t="s">
        <v>1</v>
      </c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13" t="s">
        <v>1</v>
      </c>
      <c r="O3" s="13" t="s">
        <v>1</v>
      </c>
      <c r="P3" s="13" t="s">
        <v>1</v>
      </c>
      <c r="Q3" s="13" t="s">
        <v>1</v>
      </c>
    </row>
    <row r="4" spans="1:17" ht="22.5" x14ac:dyDescent="0.5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</row>
    <row r="6" spans="1:17" ht="22.5" x14ac:dyDescent="0.5">
      <c r="A6" s="12" t="s">
        <v>3</v>
      </c>
      <c r="C6" s="12" t="s">
        <v>4</v>
      </c>
      <c r="D6" s="12" t="s">
        <v>4</v>
      </c>
      <c r="E6" s="12" t="s">
        <v>4</v>
      </c>
      <c r="F6" s="12" t="s">
        <v>4</v>
      </c>
      <c r="G6" s="12" t="s">
        <v>4</v>
      </c>
      <c r="H6" s="12" t="s">
        <v>4</v>
      </c>
      <c r="I6" s="12" t="s">
        <v>4</v>
      </c>
      <c r="K6" s="12" t="s">
        <v>6</v>
      </c>
      <c r="L6" s="12" t="s">
        <v>6</v>
      </c>
      <c r="M6" s="12" t="s">
        <v>6</v>
      </c>
      <c r="N6" s="12" t="s">
        <v>6</v>
      </c>
      <c r="O6" s="12" t="s">
        <v>6</v>
      </c>
      <c r="P6" s="12" t="s">
        <v>6</v>
      </c>
      <c r="Q6" s="12" t="s">
        <v>6</v>
      </c>
    </row>
    <row r="7" spans="1:17" ht="22.5" x14ac:dyDescent="0.5">
      <c r="A7" s="12" t="s">
        <v>3</v>
      </c>
      <c r="C7" s="12" t="s">
        <v>40</v>
      </c>
      <c r="E7" s="12" t="s">
        <v>41</v>
      </c>
      <c r="G7" s="12" t="s">
        <v>42</v>
      </c>
      <c r="I7" s="12" t="s">
        <v>43</v>
      </c>
      <c r="K7" s="12" t="s">
        <v>40</v>
      </c>
      <c r="M7" s="12" t="s">
        <v>41</v>
      </c>
      <c r="O7" s="12" t="s">
        <v>42</v>
      </c>
      <c r="Q7" s="12" t="s">
        <v>43</v>
      </c>
    </row>
    <row r="8" spans="1:17" x14ac:dyDescent="0.5">
      <c r="A8" s="1" t="s">
        <v>44</v>
      </c>
      <c r="C8" s="3">
        <v>1010898688</v>
      </c>
      <c r="E8" s="3">
        <v>2499</v>
      </c>
      <c r="G8" s="1" t="s">
        <v>45</v>
      </c>
      <c r="I8" s="3">
        <v>1</v>
      </c>
      <c r="K8" s="3">
        <v>1010898688</v>
      </c>
      <c r="M8" s="3">
        <v>2499</v>
      </c>
      <c r="O8" s="1" t="s">
        <v>45</v>
      </c>
      <c r="Q8" s="3">
        <v>1</v>
      </c>
    </row>
    <row r="9" spans="1:17" x14ac:dyDescent="0.5">
      <c r="A9" s="1" t="s">
        <v>46</v>
      </c>
      <c r="C9" s="3">
        <v>581000000</v>
      </c>
      <c r="E9" s="3">
        <v>5375</v>
      </c>
      <c r="G9" s="1" t="s">
        <v>47</v>
      </c>
      <c r="I9" s="3">
        <v>1</v>
      </c>
      <c r="K9" s="3">
        <v>912999996</v>
      </c>
      <c r="M9" s="3">
        <v>3201</v>
      </c>
      <c r="O9" s="1" t="s">
        <v>47</v>
      </c>
      <c r="Q9" s="3">
        <v>1</v>
      </c>
    </row>
    <row r="10" spans="1:17" x14ac:dyDescent="0.5">
      <c r="A10" s="1" t="s">
        <v>48</v>
      </c>
      <c r="C10" s="3">
        <v>86200000</v>
      </c>
      <c r="E10" s="3">
        <v>36532</v>
      </c>
      <c r="G10" s="1" t="s">
        <v>49</v>
      </c>
      <c r="I10" s="3">
        <v>1</v>
      </c>
      <c r="K10" s="3">
        <v>86200000</v>
      </c>
      <c r="M10" s="3">
        <v>36532</v>
      </c>
      <c r="O10" s="1" t="s">
        <v>49</v>
      </c>
      <c r="Q10" s="3">
        <v>1</v>
      </c>
    </row>
    <row r="11" spans="1:17" x14ac:dyDescent="0.5">
      <c r="A11" s="1" t="s">
        <v>502</v>
      </c>
      <c r="C11" s="1">
        <v>0</v>
      </c>
      <c r="E11" s="1">
        <v>0</v>
      </c>
      <c r="G11" s="1">
        <v>0</v>
      </c>
      <c r="I11" s="1">
        <v>0</v>
      </c>
      <c r="K11" s="3">
        <v>356000000</v>
      </c>
      <c r="M11" s="1">
        <v>7025</v>
      </c>
      <c r="O11" s="1" t="s">
        <v>503</v>
      </c>
      <c r="Q11" s="1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76"/>
  <sheetViews>
    <sheetView rightToLeft="1" topLeftCell="A76" workbookViewId="0">
      <selection activeCell="AG81" sqref="AG81"/>
    </sheetView>
  </sheetViews>
  <sheetFormatPr defaultRowHeight="21.75" x14ac:dyDescent="0.5"/>
  <cols>
    <col min="1" max="1" width="39.7109375" style="1" bestFit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5" style="1" customWidth="1"/>
    <col min="12" max="12" width="1" style="1" customWidth="1"/>
    <col min="13" max="13" width="15" style="1" customWidth="1"/>
    <col min="14" max="14" width="1" style="1" customWidth="1"/>
    <col min="15" max="15" width="18" style="1" customWidth="1"/>
    <col min="16" max="16" width="1" style="1" customWidth="1"/>
    <col min="17" max="17" width="24" style="1" customWidth="1"/>
    <col min="18" max="18" width="1" style="1" customWidth="1"/>
    <col min="19" max="19" width="24" style="1" customWidth="1"/>
    <col min="20" max="20" width="1" style="1" customWidth="1"/>
    <col min="21" max="21" width="16" style="1" customWidth="1"/>
    <col min="22" max="22" width="1" style="1" customWidth="1"/>
    <col min="23" max="23" width="22" style="1" customWidth="1"/>
    <col min="24" max="24" width="1" style="1" customWidth="1"/>
    <col min="25" max="25" width="15" style="1" customWidth="1"/>
    <col min="26" max="26" width="1" style="1" customWidth="1"/>
    <col min="27" max="27" width="20" style="1" customWidth="1"/>
    <col min="28" max="28" width="1" style="1" customWidth="1"/>
    <col min="29" max="29" width="18" style="1" customWidth="1"/>
    <col min="30" max="30" width="1" style="1" customWidth="1"/>
    <col min="31" max="31" width="23" style="1" customWidth="1"/>
    <col min="32" max="32" width="1" style="1" customWidth="1"/>
    <col min="33" max="33" width="24" style="1" customWidth="1"/>
    <col min="34" max="34" width="1" style="1" customWidth="1"/>
    <col min="35" max="35" width="24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  <c r="R2" s="13" t="s">
        <v>0</v>
      </c>
      <c r="S2" s="13" t="s">
        <v>0</v>
      </c>
      <c r="T2" s="13" t="s">
        <v>0</v>
      </c>
      <c r="U2" s="13" t="s">
        <v>0</v>
      </c>
      <c r="V2" s="13" t="s">
        <v>0</v>
      </c>
      <c r="W2" s="13" t="s">
        <v>0</v>
      </c>
      <c r="X2" s="13" t="s">
        <v>0</v>
      </c>
      <c r="Y2" s="13" t="s">
        <v>0</v>
      </c>
      <c r="Z2" s="13" t="s">
        <v>0</v>
      </c>
      <c r="AA2" s="13" t="s">
        <v>0</v>
      </c>
      <c r="AB2" s="13" t="s">
        <v>0</v>
      </c>
      <c r="AC2" s="13" t="s">
        <v>0</v>
      </c>
      <c r="AD2" s="13" t="s">
        <v>0</v>
      </c>
      <c r="AE2" s="13" t="s">
        <v>0</v>
      </c>
      <c r="AF2" s="13" t="s">
        <v>0</v>
      </c>
      <c r="AG2" s="13" t="s">
        <v>0</v>
      </c>
      <c r="AH2" s="13" t="s">
        <v>0</v>
      </c>
      <c r="AI2" s="13" t="s">
        <v>0</v>
      </c>
      <c r="AJ2" s="13" t="s">
        <v>0</v>
      </c>
      <c r="AK2" s="13" t="s">
        <v>0</v>
      </c>
    </row>
    <row r="3" spans="1:37" ht="22.5" x14ac:dyDescent="0.5">
      <c r="A3" s="13" t="s">
        <v>1</v>
      </c>
      <c r="B3" s="13" t="s">
        <v>1</v>
      </c>
      <c r="C3" s="13" t="s">
        <v>1</v>
      </c>
      <c r="D3" s="13" t="s">
        <v>1</v>
      </c>
      <c r="E3" s="13" t="s">
        <v>1</v>
      </c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13" t="s">
        <v>1</v>
      </c>
      <c r="O3" s="13" t="s">
        <v>1</v>
      </c>
      <c r="P3" s="13" t="s">
        <v>1</v>
      </c>
      <c r="Q3" s="13" t="s">
        <v>1</v>
      </c>
      <c r="R3" s="13" t="s">
        <v>1</v>
      </c>
      <c r="S3" s="1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  <c r="Z3" s="13" t="s">
        <v>1</v>
      </c>
      <c r="AA3" s="13" t="s">
        <v>1</v>
      </c>
      <c r="AB3" s="13" t="s">
        <v>1</v>
      </c>
      <c r="AC3" s="13" t="s">
        <v>1</v>
      </c>
      <c r="AD3" s="13" t="s">
        <v>1</v>
      </c>
      <c r="AE3" s="13" t="s">
        <v>1</v>
      </c>
      <c r="AF3" s="13" t="s">
        <v>1</v>
      </c>
      <c r="AG3" s="13" t="s">
        <v>1</v>
      </c>
      <c r="AH3" s="13" t="s">
        <v>1</v>
      </c>
      <c r="AI3" s="13" t="s">
        <v>1</v>
      </c>
      <c r="AJ3" s="13" t="s">
        <v>1</v>
      </c>
      <c r="AK3" s="13" t="s">
        <v>1</v>
      </c>
    </row>
    <row r="4" spans="1:37" ht="22.5" x14ac:dyDescent="0.5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  <c r="R4" s="13" t="s">
        <v>2</v>
      </c>
      <c r="S4" s="13" t="s">
        <v>2</v>
      </c>
      <c r="T4" s="13" t="s">
        <v>2</v>
      </c>
      <c r="U4" s="13" t="s">
        <v>2</v>
      </c>
      <c r="V4" s="13" t="s">
        <v>2</v>
      </c>
      <c r="W4" s="13" t="s">
        <v>2</v>
      </c>
      <c r="X4" s="13" t="s">
        <v>2</v>
      </c>
      <c r="Y4" s="13" t="s">
        <v>2</v>
      </c>
      <c r="Z4" s="13" t="s">
        <v>2</v>
      </c>
      <c r="AA4" s="13" t="s">
        <v>2</v>
      </c>
      <c r="AB4" s="13" t="s">
        <v>2</v>
      </c>
      <c r="AC4" s="13" t="s">
        <v>2</v>
      </c>
      <c r="AD4" s="13" t="s">
        <v>2</v>
      </c>
      <c r="AE4" s="13" t="s">
        <v>2</v>
      </c>
      <c r="AF4" s="13" t="s">
        <v>2</v>
      </c>
      <c r="AG4" s="13" t="s">
        <v>2</v>
      </c>
      <c r="AH4" s="13" t="s">
        <v>2</v>
      </c>
      <c r="AI4" s="13" t="s">
        <v>2</v>
      </c>
      <c r="AJ4" s="13" t="s">
        <v>2</v>
      </c>
      <c r="AK4" s="13" t="s">
        <v>2</v>
      </c>
    </row>
    <row r="6" spans="1:37" ht="22.5" x14ac:dyDescent="0.5">
      <c r="A6" s="12" t="s">
        <v>50</v>
      </c>
      <c r="B6" s="12" t="s">
        <v>50</v>
      </c>
      <c r="C6" s="12" t="s">
        <v>50</v>
      </c>
      <c r="D6" s="12" t="s">
        <v>50</v>
      </c>
      <c r="E6" s="12" t="s">
        <v>50</v>
      </c>
      <c r="F6" s="12" t="s">
        <v>50</v>
      </c>
      <c r="G6" s="12" t="s">
        <v>50</v>
      </c>
      <c r="H6" s="12" t="s">
        <v>50</v>
      </c>
      <c r="I6" s="12" t="s">
        <v>50</v>
      </c>
      <c r="J6" s="12" t="s">
        <v>50</v>
      </c>
      <c r="K6" s="12" t="s">
        <v>50</v>
      </c>
      <c r="L6" s="12" t="s">
        <v>50</v>
      </c>
      <c r="M6" s="12" t="s">
        <v>50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U6" s="12" t="s">
        <v>5</v>
      </c>
      <c r="V6" s="12" t="s">
        <v>5</v>
      </c>
      <c r="W6" s="12" t="s">
        <v>5</v>
      </c>
      <c r="X6" s="12" t="s">
        <v>5</v>
      </c>
      <c r="Y6" s="12" t="s">
        <v>5</v>
      </c>
      <c r="Z6" s="12" t="s">
        <v>5</v>
      </c>
      <c r="AA6" s="12" t="s">
        <v>5</v>
      </c>
      <c r="AC6" s="12" t="s">
        <v>6</v>
      </c>
      <c r="AD6" s="12" t="s">
        <v>6</v>
      </c>
      <c r="AE6" s="12" t="s">
        <v>6</v>
      </c>
      <c r="AF6" s="12" t="s">
        <v>6</v>
      </c>
      <c r="AG6" s="12" t="s">
        <v>6</v>
      </c>
      <c r="AH6" s="12" t="s">
        <v>6</v>
      </c>
      <c r="AI6" s="12" t="s">
        <v>6</v>
      </c>
      <c r="AJ6" s="12" t="s">
        <v>6</v>
      </c>
      <c r="AK6" s="12" t="s">
        <v>6</v>
      </c>
    </row>
    <row r="7" spans="1:37" ht="22.5" x14ac:dyDescent="0.5">
      <c r="A7" s="12" t="s">
        <v>51</v>
      </c>
      <c r="C7" s="12" t="s">
        <v>52</v>
      </c>
      <c r="E7" s="12" t="s">
        <v>53</v>
      </c>
      <c r="G7" s="12" t="s">
        <v>54</v>
      </c>
      <c r="I7" s="12" t="s">
        <v>55</v>
      </c>
      <c r="K7" s="12" t="s">
        <v>56</v>
      </c>
      <c r="M7" s="12" t="s">
        <v>43</v>
      </c>
      <c r="O7" s="12" t="s">
        <v>7</v>
      </c>
      <c r="Q7" s="12" t="s">
        <v>8</v>
      </c>
      <c r="S7" s="12" t="s">
        <v>9</v>
      </c>
      <c r="U7" s="12" t="s">
        <v>10</v>
      </c>
      <c r="V7" s="12" t="s">
        <v>10</v>
      </c>
      <c r="W7" s="12" t="s">
        <v>10</v>
      </c>
      <c r="Y7" s="12" t="s">
        <v>11</v>
      </c>
      <c r="Z7" s="12" t="s">
        <v>11</v>
      </c>
      <c r="AA7" s="12" t="s">
        <v>11</v>
      </c>
      <c r="AC7" s="12" t="s">
        <v>7</v>
      </c>
      <c r="AE7" s="12" t="s">
        <v>57</v>
      </c>
      <c r="AG7" s="12" t="s">
        <v>8</v>
      </c>
      <c r="AI7" s="12" t="s">
        <v>9</v>
      </c>
      <c r="AK7" s="12" t="s">
        <v>13</v>
      </c>
    </row>
    <row r="8" spans="1:37" ht="22.5" x14ac:dyDescent="0.5">
      <c r="A8" s="12" t="s">
        <v>51</v>
      </c>
      <c r="C8" s="12" t="s">
        <v>52</v>
      </c>
      <c r="E8" s="12" t="s">
        <v>53</v>
      </c>
      <c r="G8" s="12" t="s">
        <v>54</v>
      </c>
      <c r="I8" s="12" t="s">
        <v>55</v>
      </c>
      <c r="K8" s="12" t="s">
        <v>56</v>
      </c>
      <c r="M8" s="12" t="s">
        <v>43</v>
      </c>
      <c r="O8" s="12" t="s">
        <v>7</v>
      </c>
      <c r="Q8" s="12" t="s">
        <v>8</v>
      </c>
      <c r="S8" s="12" t="s">
        <v>9</v>
      </c>
      <c r="U8" s="12" t="s">
        <v>7</v>
      </c>
      <c r="W8" s="12" t="s">
        <v>8</v>
      </c>
      <c r="Y8" s="12" t="s">
        <v>7</v>
      </c>
      <c r="AA8" s="12" t="s">
        <v>14</v>
      </c>
      <c r="AC8" s="12" t="s">
        <v>7</v>
      </c>
      <c r="AE8" s="12" t="s">
        <v>57</v>
      </c>
      <c r="AG8" s="12" t="s">
        <v>8</v>
      </c>
      <c r="AI8" s="12" t="s">
        <v>9</v>
      </c>
      <c r="AK8" s="12" t="s">
        <v>13</v>
      </c>
    </row>
    <row r="9" spans="1:37" ht="24" x14ac:dyDescent="0.55000000000000004">
      <c r="A9" s="8" t="s">
        <v>58</v>
      </c>
      <c r="C9" s="1" t="s">
        <v>59</v>
      </c>
      <c r="E9" s="1" t="s">
        <v>59</v>
      </c>
      <c r="G9" s="1" t="s">
        <v>60</v>
      </c>
      <c r="I9" s="1" t="s">
        <v>61</v>
      </c>
      <c r="K9" s="3">
        <v>0</v>
      </c>
      <c r="M9" s="3">
        <v>0</v>
      </c>
      <c r="O9" s="3">
        <v>3211100</v>
      </c>
      <c r="Q9" s="3">
        <v>3856145768000</v>
      </c>
      <c r="S9" s="3">
        <v>3825472636502</v>
      </c>
      <c r="U9" s="3">
        <v>0</v>
      </c>
      <c r="W9" s="3">
        <v>0</v>
      </c>
      <c r="Y9" s="3">
        <v>0</v>
      </c>
      <c r="AA9" s="3">
        <v>0</v>
      </c>
      <c r="AC9" s="3">
        <v>3211100</v>
      </c>
      <c r="AE9" s="3">
        <v>1220409</v>
      </c>
      <c r="AG9" s="3">
        <v>3856145768000</v>
      </c>
      <c r="AI9" s="3">
        <v>3918248571000</v>
      </c>
      <c r="AK9" s="6">
        <v>8.6949189862471563E-3</v>
      </c>
    </row>
    <row r="10" spans="1:37" ht="24" x14ac:dyDescent="0.55000000000000004">
      <c r="A10" s="8" t="s">
        <v>62</v>
      </c>
      <c r="C10" s="1" t="s">
        <v>59</v>
      </c>
      <c r="E10" s="1" t="s">
        <v>59</v>
      </c>
      <c r="G10" s="1" t="s">
        <v>63</v>
      </c>
      <c r="I10" s="1" t="s">
        <v>64</v>
      </c>
      <c r="K10" s="3">
        <v>40.5</v>
      </c>
      <c r="M10" s="3">
        <v>40.5</v>
      </c>
      <c r="O10" s="3">
        <v>43164</v>
      </c>
      <c r="Q10" s="3">
        <v>148475527200</v>
      </c>
      <c r="S10" s="3">
        <v>134496916530</v>
      </c>
      <c r="U10" s="3">
        <v>0</v>
      </c>
      <c r="W10" s="3">
        <v>0</v>
      </c>
      <c r="Y10" s="3">
        <v>0</v>
      </c>
      <c r="AA10" s="3">
        <v>0</v>
      </c>
      <c r="AC10" s="3">
        <v>43164</v>
      </c>
      <c r="AE10" s="3">
        <v>3194193</v>
      </c>
      <c r="AG10" s="3">
        <v>148475527200</v>
      </c>
      <c r="AI10" s="3">
        <v>137852800456</v>
      </c>
      <c r="AK10" s="6">
        <v>3.0590681276923385E-4</v>
      </c>
    </row>
    <row r="11" spans="1:37" ht="24" x14ac:dyDescent="0.55000000000000004">
      <c r="A11" s="8" t="s">
        <v>65</v>
      </c>
      <c r="C11" s="1" t="s">
        <v>59</v>
      </c>
      <c r="E11" s="1" t="s">
        <v>59</v>
      </c>
      <c r="G11" s="1" t="s">
        <v>63</v>
      </c>
      <c r="I11" s="1" t="s">
        <v>64</v>
      </c>
      <c r="K11" s="3">
        <v>40.5</v>
      </c>
      <c r="M11" s="3">
        <v>40.5</v>
      </c>
      <c r="O11" s="3">
        <v>388476</v>
      </c>
      <c r="Q11" s="3">
        <v>1336279744800</v>
      </c>
      <c r="S11" s="3">
        <v>1210472248774</v>
      </c>
      <c r="U11" s="3">
        <v>0</v>
      </c>
      <c r="W11" s="3">
        <v>0</v>
      </c>
      <c r="Y11" s="3">
        <v>0</v>
      </c>
      <c r="AA11" s="3">
        <v>0</v>
      </c>
      <c r="AC11" s="3">
        <v>388476</v>
      </c>
      <c r="AE11" s="3">
        <v>3194193</v>
      </c>
      <c r="AG11" s="3">
        <v>1336279744800</v>
      </c>
      <c r="AI11" s="3">
        <v>1240675204111</v>
      </c>
      <c r="AK11" s="6">
        <v>2.7531613149386382E-3</v>
      </c>
    </row>
    <row r="12" spans="1:37" ht="24" x14ac:dyDescent="0.55000000000000004">
      <c r="A12" s="8" t="s">
        <v>66</v>
      </c>
      <c r="C12" s="1" t="s">
        <v>59</v>
      </c>
      <c r="E12" s="1" t="s">
        <v>59</v>
      </c>
      <c r="G12" s="1" t="s">
        <v>67</v>
      </c>
      <c r="I12" s="1" t="s">
        <v>68</v>
      </c>
      <c r="K12" s="3">
        <v>0</v>
      </c>
      <c r="M12" s="3">
        <v>0</v>
      </c>
      <c r="O12" s="3">
        <v>1412900</v>
      </c>
      <c r="Q12" s="3">
        <v>4999546650000</v>
      </c>
      <c r="S12" s="3">
        <v>4702523079874</v>
      </c>
      <c r="U12" s="3">
        <v>0</v>
      </c>
      <c r="W12" s="3">
        <v>0</v>
      </c>
      <c r="Y12" s="3">
        <v>0</v>
      </c>
      <c r="AA12" s="3">
        <v>0</v>
      </c>
      <c r="AC12" s="3">
        <v>1412900</v>
      </c>
      <c r="AE12" s="3">
        <v>3409312</v>
      </c>
      <c r="AG12" s="3">
        <v>4999546650000</v>
      </c>
      <c r="AI12" s="3">
        <v>4816270986595</v>
      </c>
      <c r="AK12" s="6">
        <v>1.0687705306447285E-2</v>
      </c>
    </row>
    <row r="13" spans="1:37" ht="24" x14ac:dyDescent="0.55000000000000004">
      <c r="A13" s="8" t="s">
        <v>69</v>
      </c>
      <c r="C13" s="1" t="s">
        <v>59</v>
      </c>
      <c r="E13" s="1" t="s">
        <v>59</v>
      </c>
      <c r="G13" s="1" t="s">
        <v>70</v>
      </c>
      <c r="I13" s="1" t="s">
        <v>71</v>
      </c>
      <c r="K13" s="3">
        <v>54.06</v>
      </c>
      <c r="M13" s="3">
        <v>54.06</v>
      </c>
      <c r="O13" s="3">
        <v>845145</v>
      </c>
      <c r="Q13" s="3">
        <v>3149965283850</v>
      </c>
      <c r="S13" s="3">
        <v>3149477039231</v>
      </c>
      <c r="U13" s="3">
        <v>0</v>
      </c>
      <c r="W13" s="3">
        <v>0</v>
      </c>
      <c r="Y13" s="3">
        <v>0</v>
      </c>
      <c r="AA13" s="3">
        <v>0</v>
      </c>
      <c r="AC13" s="3">
        <v>845145</v>
      </c>
      <c r="AE13" s="3">
        <v>3771154</v>
      </c>
      <c r="AG13" s="3">
        <v>3149965283850</v>
      </c>
      <c r="AI13" s="3">
        <v>3186678520596</v>
      </c>
      <c r="AK13" s="6">
        <v>7.0715042881326585E-3</v>
      </c>
    </row>
    <row r="14" spans="1:37" ht="24" x14ac:dyDescent="0.55000000000000004">
      <c r="A14" s="8" t="s">
        <v>72</v>
      </c>
      <c r="C14" s="1" t="s">
        <v>59</v>
      </c>
      <c r="E14" s="1" t="s">
        <v>59</v>
      </c>
      <c r="G14" s="1" t="s">
        <v>73</v>
      </c>
      <c r="I14" s="1" t="s">
        <v>74</v>
      </c>
      <c r="K14" s="3">
        <v>18</v>
      </c>
      <c r="M14" s="3">
        <v>18</v>
      </c>
      <c r="O14" s="3">
        <v>3205000</v>
      </c>
      <c r="Q14" s="3">
        <v>2861958953422</v>
      </c>
      <c r="S14" s="3">
        <v>2915045452892</v>
      </c>
      <c r="U14" s="3">
        <v>0</v>
      </c>
      <c r="W14" s="3">
        <v>0</v>
      </c>
      <c r="Y14" s="3">
        <v>0</v>
      </c>
      <c r="AA14" s="3">
        <v>0</v>
      </c>
      <c r="AC14" s="3">
        <v>3205000</v>
      </c>
      <c r="AE14" s="3">
        <v>881481</v>
      </c>
      <c r="AG14" s="3">
        <v>2861958953422</v>
      </c>
      <c r="AI14" s="3">
        <v>2825038673716</v>
      </c>
      <c r="AK14" s="6">
        <v>6.2689954340254478E-3</v>
      </c>
    </row>
    <row r="15" spans="1:37" ht="24" x14ac:dyDescent="0.55000000000000004">
      <c r="A15" s="8" t="s">
        <v>75</v>
      </c>
      <c r="C15" s="1" t="s">
        <v>59</v>
      </c>
      <c r="E15" s="1" t="s">
        <v>59</v>
      </c>
      <c r="G15" s="1" t="s">
        <v>76</v>
      </c>
      <c r="I15" s="1" t="s">
        <v>77</v>
      </c>
      <c r="K15" s="3">
        <v>18</v>
      </c>
      <c r="M15" s="3">
        <v>18</v>
      </c>
      <c r="O15" s="3">
        <v>8330000</v>
      </c>
      <c r="Q15" s="3">
        <v>7582409818312</v>
      </c>
      <c r="S15" s="3">
        <v>7885386263825</v>
      </c>
      <c r="U15" s="3">
        <v>0</v>
      </c>
      <c r="W15" s="3">
        <v>0</v>
      </c>
      <c r="Y15" s="3">
        <v>0</v>
      </c>
      <c r="AA15" s="3">
        <v>0</v>
      </c>
      <c r="AC15" s="3">
        <v>8330000</v>
      </c>
      <c r="AE15" s="3">
        <v>939483</v>
      </c>
      <c r="AG15" s="3">
        <v>7582409818312</v>
      </c>
      <c r="AI15" s="3">
        <v>7825596889500</v>
      </c>
      <c r="AK15" s="6">
        <v>1.7365649406940152E-2</v>
      </c>
    </row>
    <row r="16" spans="1:37" ht="24" x14ac:dyDescent="0.55000000000000004">
      <c r="A16" s="8" t="s">
        <v>78</v>
      </c>
      <c r="C16" s="1" t="s">
        <v>59</v>
      </c>
      <c r="E16" s="1" t="s">
        <v>59</v>
      </c>
      <c r="G16" s="1" t="s">
        <v>79</v>
      </c>
      <c r="I16" s="1" t="s">
        <v>80</v>
      </c>
      <c r="K16" s="3">
        <v>18</v>
      </c>
      <c r="M16" s="3">
        <v>18</v>
      </c>
      <c r="O16" s="3">
        <v>5000000</v>
      </c>
      <c r="Q16" s="3">
        <v>4598341159546</v>
      </c>
      <c r="S16" s="3">
        <v>4761526304205</v>
      </c>
      <c r="U16" s="3">
        <v>0</v>
      </c>
      <c r="W16" s="3">
        <v>0</v>
      </c>
      <c r="Y16" s="3">
        <v>0</v>
      </c>
      <c r="AA16" s="3">
        <v>0</v>
      </c>
      <c r="AC16" s="3">
        <v>5000000</v>
      </c>
      <c r="AE16" s="3">
        <v>948228</v>
      </c>
      <c r="AG16" s="3">
        <v>4598341159546</v>
      </c>
      <c r="AI16" s="3">
        <v>4740958578735</v>
      </c>
      <c r="AK16" s="6">
        <v>1.0520580818774779E-2</v>
      </c>
    </row>
    <row r="17" spans="1:37" ht="24" x14ac:dyDescent="0.55000000000000004">
      <c r="A17" s="8" t="s">
        <v>81</v>
      </c>
      <c r="C17" s="1" t="s">
        <v>59</v>
      </c>
      <c r="E17" s="1" t="s">
        <v>59</v>
      </c>
      <c r="G17" s="1" t="s">
        <v>82</v>
      </c>
      <c r="I17" s="1" t="s">
        <v>83</v>
      </c>
      <c r="K17" s="3">
        <v>0</v>
      </c>
      <c r="M17" s="3">
        <v>0</v>
      </c>
      <c r="O17" s="3">
        <v>5138381</v>
      </c>
      <c r="Q17" s="3">
        <v>3542071146891</v>
      </c>
      <c r="S17" s="3">
        <v>4084700455293</v>
      </c>
      <c r="U17" s="3">
        <v>600</v>
      </c>
      <c r="W17" s="3">
        <v>471714272</v>
      </c>
      <c r="Y17" s="3">
        <v>0</v>
      </c>
      <c r="AA17" s="3">
        <v>0</v>
      </c>
      <c r="AC17" s="3">
        <v>5138981</v>
      </c>
      <c r="AE17" s="3">
        <v>800010</v>
      </c>
      <c r="AG17" s="3">
        <v>3542542861163</v>
      </c>
      <c r="AI17" s="3">
        <v>4111076879407</v>
      </c>
      <c r="AK17" s="6">
        <v>9.1228210168286528E-3</v>
      </c>
    </row>
    <row r="18" spans="1:37" ht="24" x14ac:dyDescent="0.55000000000000004">
      <c r="A18" s="8" t="s">
        <v>84</v>
      </c>
      <c r="C18" s="1" t="s">
        <v>59</v>
      </c>
      <c r="E18" s="1" t="s">
        <v>59</v>
      </c>
      <c r="G18" s="1" t="s">
        <v>85</v>
      </c>
      <c r="I18" s="1" t="s">
        <v>86</v>
      </c>
      <c r="K18" s="3">
        <v>0</v>
      </c>
      <c r="M18" s="3">
        <v>0</v>
      </c>
      <c r="O18" s="3">
        <v>2693570</v>
      </c>
      <c r="Q18" s="3">
        <v>1876118628198</v>
      </c>
      <c r="S18" s="3">
        <v>1919552146371</v>
      </c>
      <c r="U18" s="3">
        <v>14200</v>
      </c>
      <c r="W18" s="3">
        <v>10078790512</v>
      </c>
      <c r="Y18" s="3">
        <v>0</v>
      </c>
      <c r="AA18" s="3">
        <v>0</v>
      </c>
      <c r="AC18" s="3">
        <v>2707770</v>
      </c>
      <c r="AE18" s="3">
        <v>722570</v>
      </c>
      <c r="AG18" s="3">
        <v>1886197418710</v>
      </c>
      <c r="AI18" s="3">
        <v>1956477552456</v>
      </c>
      <c r="AK18" s="6">
        <v>4.3415861726900234E-3</v>
      </c>
    </row>
    <row r="19" spans="1:37" ht="24" x14ac:dyDescent="0.55000000000000004">
      <c r="A19" s="8" t="s">
        <v>87</v>
      </c>
      <c r="C19" s="1" t="s">
        <v>59</v>
      </c>
      <c r="E19" s="1" t="s">
        <v>59</v>
      </c>
      <c r="G19" s="1" t="s">
        <v>88</v>
      </c>
      <c r="I19" s="1" t="s">
        <v>89</v>
      </c>
      <c r="K19" s="3">
        <v>0</v>
      </c>
      <c r="M19" s="3">
        <v>0</v>
      </c>
      <c r="O19" s="3">
        <v>2392741</v>
      </c>
      <c r="Q19" s="3">
        <v>1596173973841</v>
      </c>
      <c r="S19" s="3">
        <v>1618052326702</v>
      </c>
      <c r="U19" s="3">
        <v>1300</v>
      </c>
      <c r="W19" s="3">
        <v>881850168</v>
      </c>
      <c r="Y19" s="3">
        <v>0</v>
      </c>
      <c r="AA19" s="3">
        <v>0</v>
      </c>
      <c r="AC19" s="3">
        <v>2394041</v>
      </c>
      <c r="AE19" s="3">
        <v>692310</v>
      </c>
      <c r="AG19" s="3">
        <v>1597055824009</v>
      </c>
      <c r="AI19" s="3">
        <v>1657354299742</v>
      </c>
      <c r="AK19" s="6">
        <v>3.6778068329869308E-3</v>
      </c>
    </row>
    <row r="20" spans="1:37" ht="24" x14ac:dyDescent="0.55000000000000004">
      <c r="A20" s="8" t="s">
        <v>90</v>
      </c>
      <c r="C20" s="1" t="s">
        <v>59</v>
      </c>
      <c r="E20" s="1" t="s">
        <v>59</v>
      </c>
      <c r="G20" s="1" t="s">
        <v>91</v>
      </c>
      <c r="I20" s="1" t="s">
        <v>92</v>
      </c>
      <c r="K20" s="3">
        <v>0</v>
      </c>
      <c r="M20" s="3">
        <v>0</v>
      </c>
      <c r="O20" s="3">
        <v>2806961</v>
      </c>
      <c r="Q20" s="3">
        <v>1830705297784</v>
      </c>
      <c r="S20" s="3">
        <v>2218816688021</v>
      </c>
      <c r="U20" s="3">
        <v>43862</v>
      </c>
      <c r="W20" s="3">
        <v>35146811156</v>
      </c>
      <c r="Y20" s="3">
        <v>0</v>
      </c>
      <c r="AA20" s="3">
        <v>0</v>
      </c>
      <c r="AC20" s="3">
        <v>2850823</v>
      </c>
      <c r="AE20" s="3">
        <v>809790</v>
      </c>
      <c r="AG20" s="3">
        <v>1865852108940</v>
      </c>
      <c r="AI20" s="3">
        <v>2308478500161</v>
      </c>
      <c r="AK20" s="6">
        <v>5.122705509025563E-3</v>
      </c>
    </row>
    <row r="21" spans="1:37" ht="24" x14ac:dyDescent="0.55000000000000004">
      <c r="A21" s="8" t="s">
        <v>93</v>
      </c>
      <c r="C21" s="1" t="s">
        <v>59</v>
      </c>
      <c r="E21" s="1" t="s">
        <v>59</v>
      </c>
      <c r="G21" s="1" t="s">
        <v>94</v>
      </c>
      <c r="I21" s="1" t="s">
        <v>95</v>
      </c>
      <c r="K21" s="3">
        <v>0</v>
      </c>
      <c r="M21" s="3">
        <v>0</v>
      </c>
      <c r="O21" s="3">
        <v>4481563</v>
      </c>
      <c r="Q21" s="3">
        <v>2889235479857</v>
      </c>
      <c r="S21" s="3">
        <v>3764322231230</v>
      </c>
      <c r="U21" s="3">
        <v>700</v>
      </c>
      <c r="W21" s="3">
        <v>590790886</v>
      </c>
      <c r="Y21" s="3">
        <v>0</v>
      </c>
      <c r="AA21" s="3">
        <v>0</v>
      </c>
      <c r="AC21" s="3">
        <v>4482263</v>
      </c>
      <c r="AE21" s="3">
        <v>853250</v>
      </c>
      <c r="AG21" s="3">
        <v>2889826270743</v>
      </c>
      <c r="AI21" s="3">
        <v>3824342705727</v>
      </c>
      <c r="AK21" s="6">
        <v>8.4865340724044423E-3</v>
      </c>
    </row>
    <row r="22" spans="1:37" ht="24" x14ac:dyDescent="0.55000000000000004">
      <c r="A22" s="8" t="s">
        <v>96</v>
      </c>
      <c r="C22" s="1" t="s">
        <v>59</v>
      </c>
      <c r="E22" s="1" t="s">
        <v>59</v>
      </c>
      <c r="G22" s="1" t="s">
        <v>97</v>
      </c>
      <c r="I22" s="1" t="s">
        <v>98</v>
      </c>
      <c r="K22" s="3">
        <v>0</v>
      </c>
      <c r="M22" s="3">
        <v>0</v>
      </c>
      <c r="O22" s="3">
        <v>2794517</v>
      </c>
      <c r="Q22" s="3">
        <v>1480642454164</v>
      </c>
      <c r="S22" s="3">
        <v>1482182325179</v>
      </c>
      <c r="U22" s="3">
        <v>299700</v>
      </c>
      <c r="W22" s="3">
        <v>160911395957</v>
      </c>
      <c r="Y22" s="3">
        <v>0</v>
      </c>
      <c r="AA22" s="3">
        <v>0</v>
      </c>
      <c r="AC22" s="3">
        <v>3094217</v>
      </c>
      <c r="AE22" s="3">
        <v>544370</v>
      </c>
      <c r="AG22" s="3">
        <v>1641553850121</v>
      </c>
      <c r="AI22" s="3">
        <v>1684333637832</v>
      </c>
      <c r="AK22" s="6">
        <v>3.7376762248196322E-3</v>
      </c>
    </row>
    <row r="23" spans="1:37" ht="24" x14ac:dyDescent="0.55000000000000004">
      <c r="A23" s="8" t="s">
        <v>99</v>
      </c>
      <c r="C23" s="1" t="s">
        <v>59</v>
      </c>
      <c r="E23" s="1" t="s">
        <v>59</v>
      </c>
      <c r="G23" s="1" t="s">
        <v>94</v>
      </c>
      <c r="I23" s="1" t="s">
        <v>100</v>
      </c>
      <c r="K23" s="3">
        <v>0</v>
      </c>
      <c r="M23" s="3">
        <v>0</v>
      </c>
      <c r="O23" s="3">
        <v>7225185</v>
      </c>
      <c r="Q23" s="3">
        <v>4659032011748</v>
      </c>
      <c r="S23" s="3">
        <v>5785631694234</v>
      </c>
      <c r="U23" s="3">
        <v>900</v>
      </c>
      <c r="W23" s="3">
        <v>724080047</v>
      </c>
      <c r="Y23" s="3">
        <v>0</v>
      </c>
      <c r="AA23" s="3">
        <v>0</v>
      </c>
      <c r="AC23" s="3">
        <v>7226085</v>
      </c>
      <c r="AE23" s="3">
        <v>815770</v>
      </c>
      <c r="AG23" s="3">
        <v>4659756091795</v>
      </c>
      <c r="AI23" s="3">
        <v>5894594936044</v>
      </c>
      <c r="AK23" s="6">
        <v>1.3080595704157871E-2</v>
      </c>
    </row>
    <row r="24" spans="1:37" ht="24" x14ac:dyDescent="0.55000000000000004">
      <c r="A24" s="8" t="s">
        <v>101</v>
      </c>
      <c r="C24" s="1" t="s">
        <v>59</v>
      </c>
      <c r="E24" s="1" t="s">
        <v>59</v>
      </c>
      <c r="G24" s="1" t="s">
        <v>97</v>
      </c>
      <c r="I24" s="1" t="s">
        <v>102</v>
      </c>
      <c r="K24" s="3">
        <v>0</v>
      </c>
      <c r="M24" s="3">
        <v>0</v>
      </c>
      <c r="O24" s="3">
        <v>2016700</v>
      </c>
      <c r="Q24" s="3">
        <v>932994398272</v>
      </c>
      <c r="S24" s="3">
        <v>919438401381</v>
      </c>
      <c r="U24" s="3">
        <v>122600</v>
      </c>
      <c r="W24" s="3">
        <v>57098562415</v>
      </c>
      <c r="Y24" s="3">
        <v>0</v>
      </c>
      <c r="AA24" s="3">
        <v>0</v>
      </c>
      <c r="AC24" s="3">
        <v>2139300</v>
      </c>
      <c r="AE24" s="3">
        <v>472940</v>
      </c>
      <c r="AG24" s="3">
        <v>990092960687</v>
      </c>
      <c r="AI24" s="3">
        <v>1011721336278</v>
      </c>
      <c r="AK24" s="6">
        <v>2.2450936677939838E-3</v>
      </c>
    </row>
    <row r="25" spans="1:37" ht="24" x14ac:dyDescent="0.55000000000000004">
      <c r="A25" s="8" t="s">
        <v>103</v>
      </c>
      <c r="C25" s="1" t="s">
        <v>59</v>
      </c>
      <c r="E25" s="1" t="s">
        <v>59</v>
      </c>
      <c r="G25" s="1" t="s">
        <v>104</v>
      </c>
      <c r="I25" s="1" t="s">
        <v>105</v>
      </c>
      <c r="K25" s="3">
        <v>0</v>
      </c>
      <c r="M25" s="3">
        <v>0</v>
      </c>
      <c r="O25" s="3">
        <v>191400</v>
      </c>
      <c r="Q25" s="3">
        <v>87710697647</v>
      </c>
      <c r="S25" s="3">
        <v>88140112438</v>
      </c>
      <c r="U25" s="3">
        <v>150900</v>
      </c>
      <c r="W25" s="3">
        <v>72039405375</v>
      </c>
      <c r="Y25" s="3">
        <v>0</v>
      </c>
      <c r="AA25" s="3">
        <v>0</v>
      </c>
      <c r="AC25" s="3">
        <v>342300</v>
      </c>
      <c r="AE25" s="3">
        <v>485220</v>
      </c>
      <c r="AG25" s="3">
        <v>159750103022</v>
      </c>
      <c r="AI25" s="3">
        <v>166084369981</v>
      </c>
      <c r="AK25" s="6">
        <v>3.685550101529519E-4</v>
      </c>
    </row>
    <row r="26" spans="1:37" ht="24" x14ac:dyDescent="0.55000000000000004">
      <c r="A26" s="8" t="s">
        <v>106</v>
      </c>
      <c r="C26" s="1" t="s">
        <v>59</v>
      </c>
      <c r="E26" s="1" t="s">
        <v>59</v>
      </c>
      <c r="G26" s="1" t="s">
        <v>107</v>
      </c>
      <c r="I26" s="1" t="s">
        <v>108</v>
      </c>
      <c r="K26" s="3">
        <v>0</v>
      </c>
      <c r="M26" s="3">
        <v>0</v>
      </c>
      <c r="O26" s="3">
        <v>165506</v>
      </c>
      <c r="Q26" s="3">
        <v>109118809962</v>
      </c>
      <c r="S26" s="3">
        <v>148608698829</v>
      </c>
      <c r="U26" s="3">
        <v>0</v>
      </c>
      <c r="W26" s="3">
        <v>0</v>
      </c>
      <c r="Y26" s="3">
        <v>0</v>
      </c>
      <c r="AA26" s="3">
        <v>0</v>
      </c>
      <c r="AC26" s="3">
        <v>165506</v>
      </c>
      <c r="AE26" s="3">
        <v>915470</v>
      </c>
      <c r="AG26" s="3">
        <v>109118809962</v>
      </c>
      <c r="AI26" s="3">
        <v>151509906583</v>
      </c>
      <c r="AK26" s="6">
        <v>3.3621306547604936E-4</v>
      </c>
    </row>
    <row r="27" spans="1:37" ht="24" x14ac:dyDescent="0.55000000000000004">
      <c r="A27" s="8" t="s">
        <v>109</v>
      </c>
      <c r="C27" s="1" t="s">
        <v>59</v>
      </c>
      <c r="E27" s="1" t="s">
        <v>59</v>
      </c>
      <c r="G27" s="1" t="s">
        <v>110</v>
      </c>
      <c r="I27" s="1" t="s">
        <v>111</v>
      </c>
      <c r="K27" s="3">
        <v>0</v>
      </c>
      <c r="M27" s="3">
        <v>0</v>
      </c>
      <c r="O27" s="3">
        <v>7107655</v>
      </c>
      <c r="Q27" s="3">
        <v>4341552417233</v>
      </c>
      <c r="S27" s="3">
        <v>4406006748222</v>
      </c>
      <c r="U27" s="3">
        <v>52100</v>
      </c>
      <c r="W27" s="3">
        <v>32557488512</v>
      </c>
      <c r="Y27" s="3">
        <v>0</v>
      </c>
      <c r="AA27" s="3">
        <v>0</v>
      </c>
      <c r="AC27" s="3">
        <v>7159755</v>
      </c>
      <c r="AE27" s="3">
        <v>631540</v>
      </c>
      <c r="AG27" s="3">
        <v>4374109905745</v>
      </c>
      <c r="AI27" s="3">
        <v>4521496457922</v>
      </c>
      <c r="AK27" s="6">
        <v>1.0033576146548991E-2</v>
      </c>
    </row>
    <row r="28" spans="1:37" ht="24" x14ac:dyDescent="0.55000000000000004">
      <c r="A28" s="8" t="s">
        <v>112</v>
      </c>
      <c r="C28" s="1" t="s">
        <v>59</v>
      </c>
      <c r="E28" s="1" t="s">
        <v>59</v>
      </c>
      <c r="G28" s="1" t="s">
        <v>94</v>
      </c>
      <c r="I28" s="1" t="s">
        <v>100</v>
      </c>
      <c r="K28" s="3">
        <v>0</v>
      </c>
      <c r="M28" s="3">
        <v>0</v>
      </c>
      <c r="O28" s="3">
        <v>1395648</v>
      </c>
      <c r="Q28" s="3">
        <v>907854082974</v>
      </c>
      <c r="S28" s="3">
        <v>1222958950904</v>
      </c>
      <c r="U28" s="3">
        <v>0</v>
      </c>
      <c r="W28" s="3">
        <v>0</v>
      </c>
      <c r="Y28" s="3">
        <v>0</v>
      </c>
      <c r="AA28" s="3">
        <v>0</v>
      </c>
      <c r="AC28" s="3">
        <v>1395648</v>
      </c>
      <c r="AE28" s="3">
        <v>890940</v>
      </c>
      <c r="AG28" s="3">
        <v>907854082974</v>
      </c>
      <c r="AI28" s="3">
        <v>1243390445873</v>
      </c>
      <c r="AK28" s="6">
        <v>2.759186661907026E-3</v>
      </c>
    </row>
    <row r="29" spans="1:37" ht="24" x14ac:dyDescent="0.55000000000000004">
      <c r="A29" s="8" t="s">
        <v>113</v>
      </c>
      <c r="C29" s="1" t="s">
        <v>59</v>
      </c>
      <c r="E29" s="1" t="s">
        <v>59</v>
      </c>
      <c r="G29" s="1" t="s">
        <v>110</v>
      </c>
      <c r="I29" s="1" t="s">
        <v>114</v>
      </c>
      <c r="K29" s="3">
        <v>0</v>
      </c>
      <c r="M29" s="3">
        <v>0</v>
      </c>
      <c r="O29" s="3">
        <v>6446384</v>
      </c>
      <c r="Q29" s="3">
        <v>3899645060086</v>
      </c>
      <c r="S29" s="3">
        <v>3844990129178</v>
      </c>
      <c r="U29" s="3">
        <v>19200</v>
      </c>
      <c r="W29" s="3">
        <v>11737842816</v>
      </c>
      <c r="Y29" s="3">
        <v>0</v>
      </c>
      <c r="AA29" s="3">
        <v>0</v>
      </c>
      <c r="AC29" s="3">
        <v>6465584</v>
      </c>
      <c r="AE29" s="3">
        <v>620000</v>
      </c>
      <c r="AG29" s="3">
        <v>3911382902902</v>
      </c>
      <c r="AI29" s="3">
        <v>4008506744344</v>
      </c>
      <c r="AK29" s="6">
        <v>8.8952093687617202E-3</v>
      </c>
    </row>
    <row r="30" spans="1:37" ht="24" x14ac:dyDescent="0.55000000000000004">
      <c r="A30" s="8" t="s">
        <v>115</v>
      </c>
      <c r="C30" s="1" t="s">
        <v>59</v>
      </c>
      <c r="E30" s="1" t="s">
        <v>59</v>
      </c>
      <c r="G30" s="1" t="s">
        <v>94</v>
      </c>
      <c r="I30" s="1" t="s">
        <v>116</v>
      </c>
      <c r="K30" s="3">
        <v>0</v>
      </c>
      <c r="M30" s="3">
        <v>0</v>
      </c>
      <c r="O30" s="3">
        <v>376143</v>
      </c>
      <c r="Q30" s="3">
        <v>301906065109</v>
      </c>
      <c r="S30" s="3">
        <v>323316232380</v>
      </c>
      <c r="U30" s="3">
        <v>5724</v>
      </c>
      <c r="W30" s="3">
        <v>4885433459</v>
      </c>
      <c r="Y30" s="3">
        <v>0</v>
      </c>
      <c r="AA30" s="3">
        <v>0</v>
      </c>
      <c r="AC30" s="3">
        <v>381867</v>
      </c>
      <c r="AE30" s="3">
        <v>871500</v>
      </c>
      <c r="AG30" s="3">
        <v>306791498568</v>
      </c>
      <c r="AI30" s="3">
        <v>332784194612</v>
      </c>
      <c r="AK30" s="6">
        <v>7.3847576528723695E-4</v>
      </c>
    </row>
    <row r="31" spans="1:37" ht="24" x14ac:dyDescent="0.55000000000000004">
      <c r="A31" s="8" t="s">
        <v>117</v>
      </c>
      <c r="C31" s="1" t="s">
        <v>59</v>
      </c>
      <c r="E31" s="1" t="s">
        <v>59</v>
      </c>
      <c r="G31" s="1" t="s">
        <v>118</v>
      </c>
      <c r="I31" s="1" t="s">
        <v>119</v>
      </c>
      <c r="K31" s="3">
        <v>0</v>
      </c>
      <c r="M31" s="3">
        <v>0</v>
      </c>
      <c r="O31" s="3">
        <v>9321003</v>
      </c>
      <c r="Q31" s="3">
        <v>7273929563154</v>
      </c>
      <c r="S31" s="3">
        <v>7718703103054</v>
      </c>
      <c r="U31" s="3">
        <v>200</v>
      </c>
      <c r="W31" s="3">
        <v>168006510</v>
      </c>
      <c r="Y31" s="3">
        <v>0</v>
      </c>
      <c r="AA31" s="3">
        <v>0</v>
      </c>
      <c r="AC31" s="3">
        <v>9321203</v>
      </c>
      <c r="AE31" s="3">
        <v>858000</v>
      </c>
      <c r="AG31" s="3">
        <v>7274097569664</v>
      </c>
      <c r="AI31" s="3">
        <v>7997282267303</v>
      </c>
      <c r="AK31" s="6">
        <v>1.7746633518609039E-2</v>
      </c>
    </row>
    <row r="32" spans="1:37" ht="24" x14ac:dyDescent="0.55000000000000004">
      <c r="A32" s="8" t="s">
        <v>120</v>
      </c>
      <c r="C32" s="1" t="s">
        <v>59</v>
      </c>
      <c r="E32" s="1" t="s">
        <v>59</v>
      </c>
      <c r="G32" s="1" t="s">
        <v>121</v>
      </c>
      <c r="I32" s="1" t="s">
        <v>122</v>
      </c>
      <c r="K32" s="3">
        <v>0</v>
      </c>
      <c r="M32" s="3">
        <v>0</v>
      </c>
      <c r="O32" s="3">
        <v>2282567</v>
      </c>
      <c r="Q32" s="3">
        <v>1512100895548</v>
      </c>
      <c r="S32" s="3">
        <v>1881401419629</v>
      </c>
      <c r="U32" s="3">
        <v>4300</v>
      </c>
      <c r="W32" s="3">
        <v>3530065774</v>
      </c>
      <c r="Y32" s="3">
        <v>0</v>
      </c>
      <c r="AA32" s="3">
        <v>0</v>
      </c>
      <c r="AC32" s="3">
        <v>2286867</v>
      </c>
      <c r="AE32" s="3">
        <v>840010</v>
      </c>
      <c r="AG32" s="3">
        <v>1515630961322</v>
      </c>
      <c r="AI32" s="3">
        <v>1920916710262</v>
      </c>
      <c r="AK32" s="6">
        <v>4.2626737105639573E-3</v>
      </c>
    </row>
    <row r="33" spans="1:37" ht="24" x14ac:dyDescent="0.55000000000000004">
      <c r="A33" s="8" t="s">
        <v>123</v>
      </c>
      <c r="C33" s="1" t="s">
        <v>59</v>
      </c>
      <c r="E33" s="1" t="s">
        <v>59</v>
      </c>
      <c r="G33" s="1" t="s">
        <v>118</v>
      </c>
      <c r="I33" s="1" t="s">
        <v>124</v>
      </c>
      <c r="K33" s="3">
        <v>0</v>
      </c>
      <c r="M33" s="3">
        <v>0</v>
      </c>
      <c r="O33" s="3">
        <v>1999925</v>
      </c>
      <c r="Q33" s="3">
        <v>1275158634100</v>
      </c>
      <c r="S33" s="3">
        <v>1295901181883</v>
      </c>
      <c r="U33" s="3">
        <v>5400</v>
      </c>
      <c r="W33" s="3">
        <v>3490017222</v>
      </c>
      <c r="Y33" s="3">
        <v>0</v>
      </c>
      <c r="AA33" s="3">
        <v>0</v>
      </c>
      <c r="AC33" s="3">
        <v>2005325</v>
      </c>
      <c r="AE33" s="3">
        <v>662700</v>
      </c>
      <c r="AG33" s="3">
        <v>1278648651322</v>
      </c>
      <c r="AI33" s="3">
        <v>1328877381505</v>
      </c>
      <c r="AK33" s="6">
        <v>2.9488892716914438E-3</v>
      </c>
    </row>
    <row r="34" spans="1:37" ht="24" x14ac:dyDescent="0.55000000000000004">
      <c r="A34" s="8" t="s">
        <v>125</v>
      </c>
      <c r="C34" s="1" t="s">
        <v>59</v>
      </c>
      <c r="E34" s="1" t="s">
        <v>59</v>
      </c>
      <c r="G34" s="1" t="s">
        <v>126</v>
      </c>
      <c r="I34" s="1" t="s">
        <v>127</v>
      </c>
      <c r="K34" s="3">
        <v>0</v>
      </c>
      <c r="M34" s="3">
        <v>0</v>
      </c>
      <c r="O34" s="3">
        <v>2173372</v>
      </c>
      <c r="Q34" s="3">
        <v>1418346523633</v>
      </c>
      <c r="S34" s="3">
        <v>1776228104093</v>
      </c>
      <c r="U34" s="3">
        <v>0</v>
      </c>
      <c r="W34" s="3">
        <v>0</v>
      </c>
      <c r="Y34" s="3">
        <v>0</v>
      </c>
      <c r="AA34" s="3">
        <v>0</v>
      </c>
      <c r="AC34" s="3">
        <v>2173372</v>
      </c>
      <c r="AE34" s="3">
        <v>836150</v>
      </c>
      <c r="AG34" s="3">
        <v>1418346523633</v>
      </c>
      <c r="AI34" s="3">
        <v>1817194578781</v>
      </c>
      <c r="AK34" s="6">
        <v>4.0325056867731631E-3</v>
      </c>
    </row>
    <row r="35" spans="1:37" ht="24" x14ac:dyDescent="0.55000000000000004">
      <c r="A35" s="8" t="s">
        <v>128</v>
      </c>
      <c r="C35" s="1" t="s">
        <v>59</v>
      </c>
      <c r="E35" s="1" t="s">
        <v>59</v>
      </c>
      <c r="G35" s="1" t="s">
        <v>129</v>
      </c>
      <c r="I35" s="1" t="s">
        <v>130</v>
      </c>
      <c r="K35" s="3">
        <v>0</v>
      </c>
      <c r="M35" s="3">
        <v>0</v>
      </c>
      <c r="O35" s="3">
        <v>380400</v>
      </c>
      <c r="Q35" s="3">
        <v>240733426952</v>
      </c>
      <c r="S35" s="3">
        <v>244819756866</v>
      </c>
      <c r="U35" s="3">
        <v>28200</v>
      </c>
      <c r="W35" s="3">
        <v>18187560734</v>
      </c>
      <c r="Y35" s="3">
        <v>0</v>
      </c>
      <c r="AA35" s="3">
        <v>0</v>
      </c>
      <c r="AC35" s="3">
        <v>408600</v>
      </c>
      <c r="AE35" s="3">
        <v>656070</v>
      </c>
      <c r="AG35" s="3">
        <v>258920987686</v>
      </c>
      <c r="AI35" s="3">
        <v>268059814279</v>
      </c>
      <c r="AK35" s="6">
        <v>5.948469900237893E-4</v>
      </c>
    </row>
    <row r="36" spans="1:37" ht="24" x14ac:dyDescent="0.55000000000000004">
      <c r="A36" s="8" t="s">
        <v>131</v>
      </c>
      <c r="C36" s="1" t="s">
        <v>59</v>
      </c>
      <c r="E36" s="1" t="s">
        <v>59</v>
      </c>
      <c r="G36" s="1" t="s">
        <v>129</v>
      </c>
      <c r="I36" s="1" t="s">
        <v>132</v>
      </c>
      <c r="K36" s="3">
        <v>0</v>
      </c>
      <c r="M36" s="3">
        <v>0</v>
      </c>
      <c r="O36" s="3">
        <v>8156800</v>
      </c>
      <c r="Q36" s="3">
        <v>5109615025652</v>
      </c>
      <c r="S36" s="3">
        <v>4935488422412</v>
      </c>
      <c r="U36" s="3">
        <v>0</v>
      </c>
      <c r="W36" s="3">
        <v>0</v>
      </c>
      <c r="Y36" s="3">
        <v>0</v>
      </c>
      <c r="AA36" s="3">
        <v>0</v>
      </c>
      <c r="AC36" s="3">
        <v>8156800</v>
      </c>
      <c r="AE36" s="3">
        <v>642000</v>
      </c>
      <c r="AG36" s="3">
        <v>5109615025652</v>
      </c>
      <c r="AI36" s="3">
        <v>5236462679208</v>
      </c>
      <c r="AK36" s="6">
        <v>1.1620145568916815E-2</v>
      </c>
    </row>
    <row r="37" spans="1:37" ht="24" x14ac:dyDescent="0.55000000000000004">
      <c r="A37" s="8" t="s">
        <v>133</v>
      </c>
      <c r="C37" s="1" t="s">
        <v>59</v>
      </c>
      <c r="E37" s="1" t="s">
        <v>59</v>
      </c>
      <c r="G37" s="1" t="s">
        <v>134</v>
      </c>
      <c r="I37" s="1" t="s">
        <v>135</v>
      </c>
      <c r="K37" s="3">
        <v>20</v>
      </c>
      <c r="M37" s="3">
        <v>20</v>
      </c>
      <c r="O37" s="3">
        <v>1994901</v>
      </c>
      <c r="Q37" s="3">
        <v>1994909125000</v>
      </c>
      <c r="S37" s="3">
        <v>2024919602711</v>
      </c>
      <c r="U37" s="3">
        <v>0</v>
      </c>
      <c r="W37" s="3">
        <v>0</v>
      </c>
      <c r="Y37" s="3">
        <v>0</v>
      </c>
      <c r="AA37" s="3">
        <v>0</v>
      </c>
      <c r="AC37" s="3">
        <v>1994901</v>
      </c>
      <c r="AE37" s="3">
        <v>1016083</v>
      </c>
      <c r="AG37" s="3">
        <v>1994909125000</v>
      </c>
      <c r="AI37" s="3">
        <v>2026906447114</v>
      </c>
      <c r="AK37" s="6">
        <v>4.4978737389956896E-3</v>
      </c>
    </row>
    <row r="38" spans="1:37" ht="24" x14ac:dyDescent="0.55000000000000004">
      <c r="A38" s="8" t="s">
        <v>136</v>
      </c>
      <c r="C38" s="1" t="s">
        <v>59</v>
      </c>
      <c r="E38" s="1" t="s">
        <v>59</v>
      </c>
      <c r="G38" s="1" t="s">
        <v>137</v>
      </c>
      <c r="I38" s="1" t="s">
        <v>138</v>
      </c>
      <c r="K38" s="3">
        <v>18</v>
      </c>
      <c r="M38" s="3">
        <v>18</v>
      </c>
      <c r="O38" s="3">
        <v>7301000</v>
      </c>
      <c r="Q38" s="3">
        <v>6784037691622</v>
      </c>
      <c r="S38" s="3">
        <v>6836742328665</v>
      </c>
      <c r="U38" s="3">
        <v>0</v>
      </c>
      <c r="W38" s="3">
        <v>0</v>
      </c>
      <c r="Y38" s="3">
        <v>0</v>
      </c>
      <c r="AA38" s="3">
        <v>0</v>
      </c>
      <c r="AC38" s="3">
        <v>7301000</v>
      </c>
      <c r="AE38" s="3">
        <v>908354</v>
      </c>
      <c r="AG38" s="3">
        <v>6784037691622</v>
      </c>
      <c r="AI38" s="3">
        <v>6631641427719</v>
      </c>
      <c r="AK38" s="6">
        <v>1.471616308026649E-2</v>
      </c>
    </row>
    <row r="39" spans="1:37" ht="24" x14ac:dyDescent="0.55000000000000004">
      <c r="A39" s="8" t="s">
        <v>139</v>
      </c>
      <c r="C39" s="1" t="s">
        <v>59</v>
      </c>
      <c r="E39" s="1" t="s">
        <v>59</v>
      </c>
      <c r="G39" s="1" t="s">
        <v>140</v>
      </c>
      <c r="I39" s="1" t="s">
        <v>141</v>
      </c>
      <c r="K39" s="3">
        <v>18</v>
      </c>
      <c r="M39" s="3">
        <v>18</v>
      </c>
      <c r="O39" s="3">
        <v>4516834</v>
      </c>
      <c r="Q39" s="3">
        <v>4023654882259</v>
      </c>
      <c r="S39" s="3">
        <v>4018617026491</v>
      </c>
      <c r="U39" s="3">
        <v>163100</v>
      </c>
      <c r="W39" s="3">
        <v>143825068371</v>
      </c>
      <c r="Y39" s="3">
        <v>0</v>
      </c>
      <c r="AA39" s="3">
        <v>0</v>
      </c>
      <c r="AC39" s="3">
        <v>4679934</v>
      </c>
      <c r="AE39" s="3">
        <v>895667</v>
      </c>
      <c r="AG39" s="3">
        <v>4167479950630</v>
      </c>
      <c r="AI39" s="3">
        <v>4191501083701</v>
      </c>
      <c r="AK39" s="6">
        <v>9.3012890053185346E-3</v>
      </c>
    </row>
    <row r="40" spans="1:37" ht="24" x14ac:dyDescent="0.55000000000000004">
      <c r="A40" s="8" t="s">
        <v>142</v>
      </c>
      <c r="C40" s="1" t="s">
        <v>59</v>
      </c>
      <c r="E40" s="1" t="s">
        <v>59</v>
      </c>
      <c r="G40" s="1" t="s">
        <v>143</v>
      </c>
      <c r="I40" s="1" t="s">
        <v>144</v>
      </c>
      <c r="K40" s="3">
        <v>19</v>
      </c>
      <c r="M40" s="3">
        <v>19</v>
      </c>
      <c r="O40" s="3">
        <v>4061300</v>
      </c>
      <c r="Q40" s="3">
        <v>3490284509897</v>
      </c>
      <c r="S40" s="3">
        <v>3551440516205</v>
      </c>
      <c r="U40" s="3">
        <v>0</v>
      </c>
      <c r="W40" s="3">
        <v>0</v>
      </c>
      <c r="Y40" s="3">
        <v>0</v>
      </c>
      <c r="AA40" s="3">
        <v>0</v>
      </c>
      <c r="AC40" s="3">
        <v>4061300</v>
      </c>
      <c r="AE40" s="3">
        <v>879018</v>
      </c>
      <c r="AG40" s="3">
        <v>3490284509897</v>
      </c>
      <c r="AI40" s="3">
        <v>3569819457166</v>
      </c>
      <c r="AK40" s="6">
        <v>7.9217258459091198E-3</v>
      </c>
    </row>
    <row r="41" spans="1:37" ht="24" x14ac:dyDescent="0.55000000000000004">
      <c r="A41" s="8" t="s">
        <v>145</v>
      </c>
      <c r="C41" s="1" t="s">
        <v>59</v>
      </c>
      <c r="E41" s="1" t="s">
        <v>59</v>
      </c>
      <c r="G41" s="1" t="s">
        <v>146</v>
      </c>
      <c r="I41" s="1" t="s">
        <v>147</v>
      </c>
      <c r="K41" s="3">
        <v>18</v>
      </c>
      <c r="M41" s="3">
        <v>18</v>
      </c>
      <c r="O41" s="3">
        <v>3796598</v>
      </c>
      <c r="Q41" s="3">
        <v>3547611605744</v>
      </c>
      <c r="S41" s="3">
        <v>3625323386459</v>
      </c>
      <c r="U41" s="3">
        <v>0</v>
      </c>
      <c r="W41" s="3">
        <v>0</v>
      </c>
      <c r="Y41" s="3">
        <v>0</v>
      </c>
      <c r="AA41" s="3">
        <v>0</v>
      </c>
      <c r="AC41" s="3">
        <v>3796598</v>
      </c>
      <c r="AE41" s="3">
        <v>961503</v>
      </c>
      <c r="AG41" s="3">
        <v>3547611605744</v>
      </c>
      <c r="AI41" s="3">
        <v>3650300675681</v>
      </c>
      <c r="AK41" s="6">
        <v>8.1003203536903819E-3</v>
      </c>
    </row>
    <row r="42" spans="1:37" ht="24" x14ac:dyDescent="0.55000000000000004">
      <c r="A42" s="8" t="s">
        <v>148</v>
      </c>
      <c r="C42" s="1" t="s">
        <v>59</v>
      </c>
      <c r="E42" s="1" t="s">
        <v>59</v>
      </c>
      <c r="G42" s="1" t="s">
        <v>149</v>
      </c>
      <c r="I42" s="1" t="s">
        <v>150</v>
      </c>
      <c r="K42" s="3">
        <v>20</v>
      </c>
      <c r="M42" s="3">
        <v>20</v>
      </c>
      <c r="O42" s="3">
        <v>5179565</v>
      </c>
      <c r="Q42" s="3">
        <v>5018374153132</v>
      </c>
      <c r="S42" s="3">
        <v>5017173901628</v>
      </c>
      <c r="U42" s="3">
        <v>0</v>
      </c>
      <c r="W42" s="3">
        <v>0</v>
      </c>
      <c r="Y42" s="3">
        <v>0</v>
      </c>
      <c r="AA42" s="3">
        <v>0</v>
      </c>
      <c r="AC42" s="3">
        <v>5179565</v>
      </c>
      <c r="AE42" s="3">
        <v>972462</v>
      </c>
      <c r="AG42" s="3">
        <v>5018374153132</v>
      </c>
      <c r="AI42" s="3">
        <v>5036737722731</v>
      </c>
      <c r="AK42" s="6">
        <v>1.1176939303507256E-2</v>
      </c>
    </row>
    <row r="43" spans="1:37" ht="24" x14ac:dyDescent="0.55000000000000004">
      <c r="A43" s="8" t="s">
        <v>151</v>
      </c>
      <c r="C43" s="1" t="s">
        <v>59</v>
      </c>
      <c r="E43" s="1" t="s">
        <v>59</v>
      </c>
      <c r="G43" s="1" t="s">
        <v>149</v>
      </c>
      <c r="I43" s="1" t="s">
        <v>150</v>
      </c>
      <c r="K43" s="3">
        <v>20</v>
      </c>
      <c r="M43" s="3">
        <v>20</v>
      </c>
      <c r="O43" s="3">
        <v>2000000</v>
      </c>
      <c r="Q43" s="3">
        <v>2000008125000</v>
      </c>
      <c r="S43" s="3">
        <v>1923858418597</v>
      </c>
      <c r="U43" s="3">
        <v>0</v>
      </c>
      <c r="W43" s="3">
        <v>0</v>
      </c>
      <c r="Y43" s="3">
        <v>0</v>
      </c>
      <c r="AA43" s="3">
        <v>0</v>
      </c>
      <c r="AC43" s="3">
        <v>2000000</v>
      </c>
      <c r="AE43" s="3">
        <v>966554</v>
      </c>
      <c r="AG43" s="3">
        <v>2000008125000</v>
      </c>
      <c r="AI43" s="3">
        <v>1933033463450</v>
      </c>
      <c r="AK43" s="6">
        <v>4.2895617921741352E-3</v>
      </c>
    </row>
    <row r="44" spans="1:37" ht="24" x14ac:dyDescent="0.55000000000000004">
      <c r="A44" s="8" t="s">
        <v>152</v>
      </c>
      <c r="C44" s="1" t="s">
        <v>59</v>
      </c>
      <c r="E44" s="1" t="s">
        <v>59</v>
      </c>
      <c r="G44" s="1" t="s">
        <v>153</v>
      </c>
      <c r="I44" s="1" t="s">
        <v>154</v>
      </c>
      <c r="K44" s="3">
        <v>18</v>
      </c>
      <c r="M44" s="3">
        <v>18</v>
      </c>
      <c r="O44" s="3">
        <v>4560500</v>
      </c>
      <c r="Q44" s="3">
        <v>4023714561815</v>
      </c>
      <c r="S44" s="3">
        <v>4005263314996</v>
      </c>
      <c r="U44" s="3">
        <v>0</v>
      </c>
      <c r="W44" s="3">
        <v>0</v>
      </c>
      <c r="Y44" s="3">
        <v>0</v>
      </c>
      <c r="AA44" s="3">
        <v>0</v>
      </c>
      <c r="AC44" s="3">
        <v>4560500</v>
      </c>
      <c r="AE44" s="3">
        <v>882317</v>
      </c>
      <c r="AG44" s="3">
        <v>4023714561815</v>
      </c>
      <c r="AI44" s="3">
        <v>4023652397707</v>
      </c>
      <c r="AK44" s="6">
        <v>8.9288188314077966E-3</v>
      </c>
    </row>
    <row r="45" spans="1:37" ht="24" x14ac:dyDescent="0.55000000000000004">
      <c r="A45" s="8" t="s">
        <v>155</v>
      </c>
      <c r="C45" s="1" t="s">
        <v>59</v>
      </c>
      <c r="E45" s="1" t="s">
        <v>59</v>
      </c>
      <c r="G45" s="1" t="s">
        <v>156</v>
      </c>
      <c r="I45" s="1" t="s">
        <v>157</v>
      </c>
      <c r="K45" s="3">
        <v>18</v>
      </c>
      <c r="M45" s="3">
        <v>18</v>
      </c>
      <c r="O45" s="3">
        <v>2600000</v>
      </c>
      <c r="Q45" s="3">
        <v>2447940514730</v>
      </c>
      <c r="S45" s="3">
        <v>2339909325000</v>
      </c>
      <c r="U45" s="3">
        <v>0</v>
      </c>
      <c r="W45" s="3">
        <v>0</v>
      </c>
      <c r="Y45" s="3">
        <v>0</v>
      </c>
      <c r="AA45" s="3">
        <v>0</v>
      </c>
      <c r="AC45" s="3">
        <v>2600000</v>
      </c>
      <c r="AE45" s="3">
        <v>900008</v>
      </c>
      <c r="AG45" s="3">
        <v>2447940514730</v>
      </c>
      <c r="AI45" s="3">
        <v>2339930124194</v>
      </c>
      <c r="AK45" s="6">
        <v>5.1924992747853106E-3</v>
      </c>
    </row>
    <row r="46" spans="1:37" ht="24" x14ac:dyDescent="0.55000000000000004">
      <c r="A46" s="8" t="s">
        <v>158</v>
      </c>
      <c r="C46" s="1" t="s">
        <v>59</v>
      </c>
      <c r="E46" s="1" t="s">
        <v>59</v>
      </c>
      <c r="G46" s="1" t="s">
        <v>159</v>
      </c>
      <c r="I46" s="1" t="s">
        <v>160</v>
      </c>
      <c r="K46" s="3">
        <v>18</v>
      </c>
      <c r="M46" s="3">
        <v>18</v>
      </c>
      <c r="O46" s="3">
        <v>1049399</v>
      </c>
      <c r="Q46" s="3">
        <v>952073168813</v>
      </c>
      <c r="S46" s="3">
        <v>944422502209</v>
      </c>
      <c r="U46" s="3">
        <v>0</v>
      </c>
      <c r="W46" s="3">
        <v>0</v>
      </c>
      <c r="Y46" s="3">
        <v>0</v>
      </c>
      <c r="AA46" s="3">
        <v>0</v>
      </c>
      <c r="AC46" s="3">
        <v>1049399</v>
      </c>
      <c r="AE46" s="3">
        <v>900000</v>
      </c>
      <c r="AG46" s="3">
        <v>952073168813</v>
      </c>
      <c r="AI46" s="3">
        <v>944422502209</v>
      </c>
      <c r="AK46" s="6">
        <v>2.0957519658841677E-3</v>
      </c>
    </row>
    <row r="47" spans="1:37" ht="24" x14ac:dyDescent="0.55000000000000004">
      <c r="A47" s="8" t="s">
        <v>161</v>
      </c>
      <c r="C47" s="1" t="s">
        <v>59</v>
      </c>
      <c r="E47" s="1" t="s">
        <v>59</v>
      </c>
      <c r="G47" s="1" t="s">
        <v>162</v>
      </c>
      <c r="I47" s="1" t="s">
        <v>163</v>
      </c>
      <c r="K47" s="3">
        <v>18</v>
      </c>
      <c r="M47" s="3">
        <v>18</v>
      </c>
      <c r="O47" s="3">
        <v>5999969</v>
      </c>
      <c r="Q47" s="3">
        <v>5513581306928</v>
      </c>
      <c r="S47" s="3">
        <v>5721745056939</v>
      </c>
      <c r="U47" s="3">
        <v>0</v>
      </c>
      <c r="W47" s="3">
        <v>0</v>
      </c>
      <c r="Y47" s="3">
        <v>0</v>
      </c>
      <c r="AA47" s="3">
        <v>0</v>
      </c>
      <c r="AC47" s="3">
        <v>5999969</v>
      </c>
      <c r="AE47" s="3">
        <v>961708</v>
      </c>
      <c r="AG47" s="3">
        <v>5513581306928</v>
      </c>
      <c r="AI47" s="3">
        <v>5770000301646</v>
      </c>
      <c r="AK47" s="6">
        <v>1.280410986295071E-2</v>
      </c>
    </row>
    <row r="48" spans="1:37" ht="24" x14ac:dyDescent="0.55000000000000004">
      <c r="A48" s="8" t="s">
        <v>164</v>
      </c>
      <c r="C48" s="1" t="s">
        <v>59</v>
      </c>
      <c r="E48" s="1" t="s">
        <v>59</v>
      </c>
      <c r="G48" s="1" t="s">
        <v>165</v>
      </c>
      <c r="I48" s="1" t="s">
        <v>166</v>
      </c>
      <c r="K48" s="3">
        <v>23</v>
      </c>
      <c r="M48" s="3">
        <v>23</v>
      </c>
      <c r="O48" s="3">
        <v>1485000</v>
      </c>
      <c r="Q48" s="3">
        <v>1485000000000</v>
      </c>
      <c r="S48" s="3">
        <v>1420329071806</v>
      </c>
      <c r="U48" s="3">
        <v>0</v>
      </c>
      <c r="W48" s="3">
        <v>0</v>
      </c>
      <c r="Y48" s="3">
        <v>0</v>
      </c>
      <c r="AA48" s="3">
        <v>0</v>
      </c>
      <c r="AC48" s="3">
        <v>1485000</v>
      </c>
      <c r="AE48" s="3">
        <v>961569</v>
      </c>
      <c r="AG48" s="3">
        <v>1485000000000</v>
      </c>
      <c r="AI48" s="3">
        <v>1427875438740</v>
      </c>
      <c r="AK48" s="6">
        <v>3.1685741824000312E-3</v>
      </c>
    </row>
    <row r="49" spans="1:37" ht="24" x14ac:dyDescent="0.55000000000000004">
      <c r="A49" s="8" t="s">
        <v>167</v>
      </c>
      <c r="C49" s="1" t="s">
        <v>59</v>
      </c>
      <c r="E49" s="1" t="s">
        <v>59</v>
      </c>
      <c r="G49" s="1" t="s">
        <v>168</v>
      </c>
      <c r="I49" s="1" t="s">
        <v>95</v>
      </c>
      <c r="K49" s="3">
        <v>18</v>
      </c>
      <c r="M49" s="3">
        <v>18</v>
      </c>
      <c r="O49" s="3">
        <v>3000000</v>
      </c>
      <c r="Q49" s="3">
        <v>2946428125000</v>
      </c>
      <c r="S49" s="3">
        <v>2949599165203</v>
      </c>
      <c r="U49" s="3">
        <v>0</v>
      </c>
      <c r="W49" s="3">
        <v>0</v>
      </c>
      <c r="Y49" s="3">
        <v>0</v>
      </c>
      <c r="AA49" s="3">
        <v>0</v>
      </c>
      <c r="AC49" s="3">
        <v>3000000</v>
      </c>
      <c r="AE49" s="3">
        <v>931111</v>
      </c>
      <c r="AG49" s="3">
        <v>2946428125000</v>
      </c>
      <c r="AI49" s="3">
        <v>2793225091633</v>
      </c>
      <c r="AK49" s="6">
        <v>6.1983984532924434E-3</v>
      </c>
    </row>
    <row r="50" spans="1:37" ht="24" x14ac:dyDescent="0.55000000000000004">
      <c r="A50" s="8" t="s">
        <v>169</v>
      </c>
      <c r="C50" s="1" t="s">
        <v>59</v>
      </c>
      <c r="E50" s="1" t="s">
        <v>59</v>
      </c>
      <c r="G50" s="1" t="s">
        <v>170</v>
      </c>
      <c r="I50" s="1" t="s">
        <v>171</v>
      </c>
      <c r="K50" s="3">
        <v>18</v>
      </c>
      <c r="M50" s="3">
        <v>18</v>
      </c>
      <c r="O50" s="3">
        <v>2500000</v>
      </c>
      <c r="Q50" s="3">
        <v>2290325689261</v>
      </c>
      <c r="S50" s="3">
        <v>2260662395937</v>
      </c>
      <c r="U50" s="3">
        <v>0</v>
      </c>
      <c r="W50" s="3">
        <v>0</v>
      </c>
      <c r="Y50" s="3">
        <v>0</v>
      </c>
      <c r="AA50" s="3">
        <v>0</v>
      </c>
      <c r="AC50" s="3">
        <v>2500000</v>
      </c>
      <c r="AE50" s="3">
        <v>908950</v>
      </c>
      <c r="AG50" s="3">
        <v>2290325689261</v>
      </c>
      <c r="AI50" s="3">
        <v>2272286945468</v>
      </c>
      <c r="AK50" s="6">
        <v>5.0423934434840811E-3</v>
      </c>
    </row>
    <row r="51" spans="1:37" ht="24" x14ac:dyDescent="0.55000000000000004">
      <c r="A51" s="8" t="s">
        <v>172</v>
      </c>
      <c r="C51" s="1" t="s">
        <v>59</v>
      </c>
      <c r="E51" s="1" t="s">
        <v>59</v>
      </c>
      <c r="G51" s="1" t="s">
        <v>173</v>
      </c>
      <c r="I51" s="1" t="s">
        <v>174</v>
      </c>
      <c r="K51" s="3">
        <v>18</v>
      </c>
      <c r="M51" s="3">
        <v>18</v>
      </c>
      <c r="O51" s="3">
        <v>4001100</v>
      </c>
      <c r="Q51" s="3">
        <v>3790228167625</v>
      </c>
      <c r="S51" s="3">
        <v>3949829499944</v>
      </c>
      <c r="U51" s="3">
        <v>0</v>
      </c>
      <c r="W51" s="3">
        <v>0</v>
      </c>
      <c r="Y51" s="3">
        <v>0</v>
      </c>
      <c r="AA51" s="3">
        <v>0</v>
      </c>
      <c r="AC51" s="3">
        <v>4001100</v>
      </c>
      <c r="AE51" s="3">
        <v>993510</v>
      </c>
      <c r="AG51" s="3">
        <v>3790228167625</v>
      </c>
      <c r="AI51" s="3">
        <v>3974981550445</v>
      </c>
      <c r="AK51" s="6">
        <v>8.8208141792611126E-3</v>
      </c>
    </row>
    <row r="52" spans="1:37" ht="24" x14ac:dyDescent="0.55000000000000004">
      <c r="A52" s="8" t="s">
        <v>175</v>
      </c>
      <c r="C52" s="1" t="s">
        <v>59</v>
      </c>
      <c r="E52" s="1" t="s">
        <v>59</v>
      </c>
      <c r="G52" s="1" t="s">
        <v>110</v>
      </c>
      <c r="I52" s="1" t="s">
        <v>176</v>
      </c>
      <c r="K52" s="3">
        <v>18</v>
      </c>
      <c r="M52" s="3">
        <v>18</v>
      </c>
      <c r="O52" s="3">
        <v>2549000</v>
      </c>
      <c r="Q52" s="3">
        <v>2185470782175</v>
      </c>
      <c r="S52" s="3">
        <v>2213768860938</v>
      </c>
      <c r="U52" s="3">
        <v>0</v>
      </c>
      <c r="W52" s="3">
        <v>0</v>
      </c>
      <c r="Y52" s="3">
        <v>0</v>
      </c>
      <c r="AA52" s="3">
        <v>0</v>
      </c>
      <c r="AC52" s="3">
        <v>2549000</v>
      </c>
      <c r="AE52" s="3">
        <v>851961</v>
      </c>
      <c r="AG52" s="3">
        <v>2185470782175</v>
      </c>
      <c r="AI52" s="3">
        <v>2171565810200</v>
      </c>
      <c r="AK52" s="6">
        <v>4.8188848795201076E-3</v>
      </c>
    </row>
    <row r="53" spans="1:37" ht="24" x14ac:dyDescent="0.55000000000000004">
      <c r="A53" s="8" t="s">
        <v>177</v>
      </c>
      <c r="C53" s="1" t="s">
        <v>59</v>
      </c>
      <c r="E53" s="1" t="s">
        <v>59</v>
      </c>
      <c r="G53" s="1" t="s">
        <v>178</v>
      </c>
      <c r="I53" s="1" t="s">
        <v>179</v>
      </c>
      <c r="K53" s="3">
        <v>18.5</v>
      </c>
      <c r="M53" s="3">
        <v>18.5</v>
      </c>
      <c r="O53" s="3">
        <v>7120295</v>
      </c>
      <c r="Q53" s="3">
        <v>6731070163452</v>
      </c>
      <c r="S53" s="3">
        <v>6566602941243</v>
      </c>
      <c r="U53" s="3">
        <v>0</v>
      </c>
      <c r="W53" s="3">
        <v>0</v>
      </c>
      <c r="Y53" s="3">
        <v>0</v>
      </c>
      <c r="AA53" s="3">
        <v>0</v>
      </c>
      <c r="AC53" s="3">
        <v>7120295</v>
      </c>
      <c r="AE53" s="3">
        <v>928623</v>
      </c>
      <c r="AG53" s="3">
        <v>6731070163452</v>
      </c>
      <c r="AI53" s="3">
        <v>6611814973455</v>
      </c>
      <c r="AK53" s="6">
        <v>1.4672166531684577E-2</v>
      </c>
    </row>
    <row r="54" spans="1:37" ht="24" x14ac:dyDescent="0.55000000000000004">
      <c r="A54" s="8" t="s">
        <v>180</v>
      </c>
      <c r="C54" s="1" t="s">
        <v>59</v>
      </c>
      <c r="E54" s="1" t="s">
        <v>59</v>
      </c>
      <c r="G54" s="1" t="s">
        <v>178</v>
      </c>
      <c r="I54" s="1" t="s">
        <v>179</v>
      </c>
      <c r="K54" s="3">
        <v>18.5</v>
      </c>
      <c r="M54" s="3">
        <v>18.5</v>
      </c>
      <c r="O54" s="3">
        <v>9993800</v>
      </c>
      <c r="Q54" s="3">
        <v>9134925245593</v>
      </c>
      <c r="S54" s="3">
        <v>9216656960730</v>
      </c>
      <c r="U54" s="3">
        <v>0</v>
      </c>
      <c r="W54" s="3">
        <v>0</v>
      </c>
      <c r="Y54" s="3">
        <v>0</v>
      </c>
      <c r="AA54" s="3">
        <v>0</v>
      </c>
      <c r="AC54" s="3">
        <v>9993800</v>
      </c>
      <c r="AE54" s="3">
        <v>928623</v>
      </c>
      <c r="AG54" s="3">
        <v>9134925245593</v>
      </c>
      <c r="AI54" s="3">
        <v>9280115006713</v>
      </c>
      <c r="AK54" s="6">
        <v>2.0593345905523468E-2</v>
      </c>
    </row>
    <row r="55" spans="1:37" ht="24" x14ac:dyDescent="0.55000000000000004">
      <c r="A55" s="8" t="s">
        <v>181</v>
      </c>
      <c r="C55" s="1" t="s">
        <v>59</v>
      </c>
      <c r="E55" s="1" t="s">
        <v>59</v>
      </c>
      <c r="G55" s="1" t="s">
        <v>182</v>
      </c>
      <c r="I55" s="1" t="s">
        <v>183</v>
      </c>
      <c r="K55" s="3">
        <v>23</v>
      </c>
      <c r="M55" s="3">
        <v>23</v>
      </c>
      <c r="O55" s="3">
        <v>1995000</v>
      </c>
      <c r="Q55" s="3">
        <v>1995000000000</v>
      </c>
      <c r="S55" s="3">
        <v>1921431629308</v>
      </c>
      <c r="U55" s="3">
        <v>0</v>
      </c>
      <c r="W55" s="3">
        <v>0</v>
      </c>
      <c r="Y55" s="3">
        <v>0</v>
      </c>
      <c r="AA55" s="3">
        <v>0</v>
      </c>
      <c r="AC55" s="3">
        <v>1995000</v>
      </c>
      <c r="AE55" s="3">
        <v>968263</v>
      </c>
      <c r="AG55" s="3">
        <v>1995000000000</v>
      </c>
      <c r="AI55" s="3">
        <v>1931610412740</v>
      </c>
      <c r="AK55" s="6">
        <v>4.2864039244654992E-3</v>
      </c>
    </row>
    <row r="56" spans="1:37" ht="24" x14ac:dyDescent="0.55000000000000004">
      <c r="A56" s="8" t="s">
        <v>184</v>
      </c>
      <c r="C56" s="1" t="s">
        <v>59</v>
      </c>
      <c r="E56" s="1" t="s">
        <v>59</v>
      </c>
      <c r="G56" s="1" t="s">
        <v>185</v>
      </c>
      <c r="I56" s="1" t="s">
        <v>186</v>
      </c>
      <c r="K56" s="3">
        <v>23</v>
      </c>
      <c r="M56" s="3">
        <v>23</v>
      </c>
      <c r="O56" s="3">
        <v>1480000</v>
      </c>
      <c r="Q56" s="3">
        <v>1365173684062</v>
      </c>
      <c r="S56" s="3">
        <v>1371448299407</v>
      </c>
      <c r="U56" s="3">
        <v>0</v>
      </c>
      <c r="W56" s="3">
        <v>0</v>
      </c>
      <c r="Y56" s="3">
        <v>0</v>
      </c>
      <c r="AA56" s="3">
        <v>0</v>
      </c>
      <c r="AC56" s="3">
        <v>1480000</v>
      </c>
      <c r="AE56" s="3">
        <v>927882</v>
      </c>
      <c r="AG56" s="3">
        <v>1365173684062</v>
      </c>
      <c r="AI56" s="3">
        <v>1373212733652</v>
      </c>
      <c r="AK56" s="6">
        <v>3.0472731001187762E-3</v>
      </c>
    </row>
    <row r="57" spans="1:37" ht="24" x14ac:dyDescent="0.55000000000000004">
      <c r="A57" s="8" t="s">
        <v>187</v>
      </c>
      <c r="C57" s="1" t="s">
        <v>59</v>
      </c>
      <c r="E57" s="1" t="s">
        <v>59</v>
      </c>
      <c r="G57" s="1" t="s">
        <v>188</v>
      </c>
      <c r="I57" s="1" t="s">
        <v>189</v>
      </c>
      <c r="K57" s="3">
        <v>23</v>
      </c>
      <c r="M57" s="3">
        <v>23</v>
      </c>
      <c r="O57" s="3">
        <v>1980000</v>
      </c>
      <c r="Q57" s="3">
        <v>1979350362312</v>
      </c>
      <c r="S57" s="3">
        <v>1649222205651</v>
      </c>
      <c r="U57" s="3">
        <v>0</v>
      </c>
      <c r="W57" s="3">
        <v>0</v>
      </c>
      <c r="Y57" s="3">
        <v>0</v>
      </c>
      <c r="AA57" s="3">
        <v>0</v>
      </c>
      <c r="AC57" s="3">
        <v>1980000</v>
      </c>
      <c r="AE57" s="3">
        <v>835037</v>
      </c>
      <c r="AG57" s="3">
        <v>1979350362312</v>
      </c>
      <c r="AI57" s="3">
        <v>1653311018859</v>
      </c>
      <c r="AK57" s="6">
        <v>3.6688344569165286E-3</v>
      </c>
    </row>
    <row r="58" spans="1:37" ht="24" x14ac:dyDescent="0.55000000000000004">
      <c r="A58" s="8" t="s">
        <v>190</v>
      </c>
      <c r="C58" s="1" t="s">
        <v>59</v>
      </c>
      <c r="E58" s="1" t="s">
        <v>59</v>
      </c>
      <c r="G58" s="1" t="s">
        <v>191</v>
      </c>
      <c r="I58" s="1" t="s">
        <v>192</v>
      </c>
      <c r="K58" s="3">
        <v>18</v>
      </c>
      <c r="M58" s="3">
        <v>18</v>
      </c>
      <c r="O58" s="3">
        <v>5860800</v>
      </c>
      <c r="Q58" s="3">
        <v>5428309744290</v>
      </c>
      <c r="S58" s="3">
        <v>5499245132793</v>
      </c>
      <c r="U58" s="3">
        <v>0</v>
      </c>
      <c r="W58" s="3">
        <v>0</v>
      </c>
      <c r="Y58" s="3">
        <v>0</v>
      </c>
      <c r="AA58" s="3">
        <v>0</v>
      </c>
      <c r="AC58" s="3">
        <v>5860800</v>
      </c>
      <c r="AE58" s="3">
        <v>897624</v>
      </c>
      <c r="AG58" s="3">
        <v>5428309744290</v>
      </c>
      <c r="AI58" s="3">
        <v>5260590883403</v>
      </c>
      <c r="AK58" s="6">
        <v>1.1673688057852277E-2</v>
      </c>
    </row>
    <row r="59" spans="1:37" ht="24" x14ac:dyDescent="0.55000000000000004">
      <c r="A59" s="8" t="s">
        <v>193</v>
      </c>
      <c r="C59" s="1" t="s">
        <v>59</v>
      </c>
      <c r="E59" s="1" t="s">
        <v>59</v>
      </c>
      <c r="G59" s="1" t="s">
        <v>194</v>
      </c>
      <c r="I59" s="1" t="s">
        <v>195</v>
      </c>
      <c r="K59" s="3">
        <v>18</v>
      </c>
      <c r="M59" s="3">
        <v>18</v>
      </c>
      <c r="O59" s="3">
        <v>195100</v>
      </c>
      <c r="Q59" s="3">
        <v>180357803750</v>
      </c>
      <c r="S59" s="3">
        <v>174051915326</v>
      </c>
      <c r="U59" s="3">
        <v>0</v>
      </c>
      <c r="W59" s="3">
        <v>0</v>
      </c>
      <c r="Y59" s="3">
        <v>0</v>
      </c>
      <c r="AA59" s="3">
        <v>0</v>
      </c>
      <c r="AC59" s="3">
        <v>195100</v>
      </c>
      <c r="AE59" s="3">
        <v>894053</v>
      </c>
      <c r="AG59" s="3">
        <v>180357803750</v>
      </c>
      <c r="AI59" s="3">
        <v>174422981147</v>
      </c>
      <c r="AK59" s="6">
        <v>3.8705908084484317E-4</v>
      </c>
    </row>
    <row r="60" spans="1:37" ht="24" x14ac:dyDescent="0.55000000000000004">
      <c r="A60" s="8" t="s">
        <v>196</v>
      </c>
      <c r="C60" s="1" t="s">
        <v>59</v>
      </c>
      <c r="E60" s="1" t="s">
        <v>59</v>
      </c>
      <c r="G60" s="1" t="s">
        <v>197</v>
      </c>
      <c r="I60" s="1" t="s">
        <v>198</v>
      </c>
      <c r="K60" s="3">
        <v>18</v>
      </c>
      <c r="M60" s="3">
        <v>18</v>
      </c>
      <c r="O60" s="3">
        <v>6200000</v>
      </c>
      <c r="Q60" s="3">
        <v>5649795244036</v>
      </c>
      <c r="S60" s="3">
        <v>5453135082827</v>
      </c>
      <c r="U60" s="3">
        <v>0</v>
      </c>
      <c r="W60" s="3">
        <v>0</v>
      </c>
      <c r="Y60" s="3">
        <v>5000</v>
      </c>
      <c r="AA60" s="3">
        <v>4518324910</v>
      </c>
      <c r="AC60" s="3">
        <v>6195000</v>
      </c>
      <c r="AE60" s="3">
        <v>867762</v>
      </c>
      <c r="AG60" s="3">
        <v>5645238957549</v>
      </c>
      <c r="AI60" s="3">
        <v>5375577278308</v>
      </c>
      <c r="AK60" s="6">
        <v>1.1928852417668384E-2</v>
      </c>
    </row>
    <row r="61" spans="1:37" ht="24" x14ac:dyDescent="0.55000000000000004">
      <c r="A61" s="8" t="s">
        <v>199</v>
      </c>
      <c r="C61" s="1" t="s">
        <v>59</v>
      </c>
      <c r="E61" s="1" t="s">
        <v>59</v>
      </c>
      <c r="G61" s="1" t="s">
        <v>197</v>
      </c>
      <c r="I61" s="1" t="s">
        <v>200</v>
      </c>
      <c r="K61" s="3">
        <v>18</v>
      </c>
      <c r="M61" s="3">
        <v>18</v>
      </c>
      <c r="O61" s="3">
        <v>2773000</v>
      </c>
      <c r="Q61" s="3">
        <v>2442292020000</v>
      </c>
      <c r="S61" s="3">
        <v>2517941713977</v>
      </c>
      <c r="U61" s="3">
        <v>0</v>
      </c>
      <c r="W61" s="3">
        <v>0</v>
      </c>
      <c r="Y61" s="3">
        <v>0</v>
      </c>
      <c r="AA61" s="3">
        <v>0</v>
      </c>
      <c r="AC61" s="3">
        <v>2773000</v>
      </c>
      <c r="AE61" s="3">
        <v>841934</v>
      </c>
      <c r="AG61" s="3">
        <v>2442292020000</v>
      </c>
      <c r="AI61" s="3">
        <v>2334592513034</v>
      </c>
      <c r="AK61" s="6">
        <v>5.1806546723372213E-3</v>
      </c>
    </row>
    <row r="62" spans="1:37" ht="24" x14ac:dyDescent="0.55000000000000004">
      <c r="A62" s="8" t="s">
        <v>201</v>
      </c>
      <c r="C62" s="1" t="s">
        <v>59</v>
      </c>
      <c r="E62" s="1" t="s">
        <v>59</v>
      </c>
      <c r="G62" s="1" t="s">
        <v>202</v>
      </c>
      <c r="I62" s="1" t="s">
        <v>203</v>
      </c>
      <c r="K62" s="3">
        <v>20.5</v>
      </c>
      <c r="M62" s="3">
        <v>20.5</v>
      </c>
      <c r="O62" s="3">
        <v>24626044</v>
      </c>
      <c r="Q62" s="3">
        <v>23515646560359</v>
      </c>
      <c r="S62" s="3">
        <v>22147436336524</v>
      </c>
      <c r="U62" s="3">
        <v>170831</v>
      </c>
      <c r="W62" s="3">
        <v>160005945444</v>
      </c>
      <c r="Y62" s="3">
        <v>0</v>
      </c>
      <c r="AA62" s="3">
        <v>0</v>
      </c>
      <c r="AC62" s="3">
        <v>24796875</v>
      </c>
      <c r="AE62" s="3">
        <v>868455</v>
      </c>
      <c r="AG62" s="3">
        <v>23675652505803</v>
      </c>
      <c r="AI62" s="3">
        <v>21534135598034</v>
      </c>
      <c r="AK62" s="6">
        <v>4.7786035283611569E-2</v>
      </c>
    </row>
    <row r="63" spans="1:37" ht="24" x14ac:dyDescent="0.55000000000000004">
      <c r="A63" s="8" t="s">
        <v>204</v>
      </c>
      <c r="C63" s="1" t="s">
        <v>59</v>
      </c>
      <c r="E63" s="1" t="s">
        <v>59</v>
      </c>
      <c r="G63" s="1" t="s">
        <v>202</v>
      </c>
      <c r="I63" s="1" t="s">
        <v>205</v>
      </c>
      <c r="K63" s="3">
        <v>20.5</v>
      </c>
      <c r="M63" s="3">
        <v>20.5</v>
      </c>
      <c r="O63" s="3">
        <v>13975413</v>
      </c>
      <c r="Q63" s="3">
        <v>13108733891054</v>
      </c>
      <c r="S63" s="3">
        <v>11939696948211</v>
      </c>
      <c r="U63" s="3">
        <v>5000</v>
      </c>
      <c r="W63" s="3">
        <v>4472823313</v>
      </c>
      <c r="Y63" s="3">
        <v>0</v>
      </c>
      <c r="AA63" s="3">
        <v>0</v>
      </c>
      <c r="AC63" s="3">
        <v>13980413</v>
      </c>
      <c r="AE63" s="3">
        <v>848875</v>
      </c>
      <c r="AG63" s="3">
        <v>13113206714367</v>
      </c>
      <c r="AI63" s="3">
        <v>11867163214980</v>
      </c>
      <c r="AK63" s="6">
        <v>2.633422073181264E-2</v>
      </c>
    </row>
    <row r="64" spans="1:37" ht="24" x14ac:dyDescent="0.55000000000000004">
      <c r="A64" s="8" t="s">
        <v>207</v>
      </c>
      <c r="C64" s="1" t="s">
        <v>59</v>
      </c>
      <c r="E64" s="1" t="s">
        <v>59</v>
      </c>
      <c r="G64" s="1" t="s">
        <v>208</v>
      </c>
      <c r="I64" s="1" t="s">
        <v>209</v>
      </c>
      <c r="K64" s="3">
        <v>20.5</v>
      </c>
      <c r="M64" s="3">
        <v>20.5</v>
      </c>
      <c r="O64" s="3">
        <v>9913595</v>
      </c>
      <c r="Q64" s="3">
        <v>9300946446664</v>
      </c>
      <c r="S64" s="3">
        <v>8921800544476</v>
      </c>
      <c r="U64" s="3">
        <v>0</v>
      </c>
      <c r="W64" s="3">
        <v>0</v>
      </c>
      <c r="Y64" s="3">
        <v>0</v>
      </c>
      <c r="AA64" s="3">
        <v>0</v>
      </c>
      <c r="AC64" s="3">
        <v>9913595</v>
      </c>
      <c r="AE64" s="3">
        <v>920427</v>
      </c>
      <c r="AG64" s="3">
        <v>9300946446664</v>
      </c>
      <c r="AI64" s="3">
        <v>9124386921370</v>
      </c>
      <c r="AK64" s="6">
        <v>2.0247772351062832E-2</v>
      </c>
    </row>
    <row r="65" spans="1:37" ht="24" x14ac:dyDescent="0.55000000000000004">
      <c r="A65" s="8" t="s">
        <v>210</v>
      </c>
      <c r="C65" s="1" t="s">
        <v>59</v>
      </c>
      <c r="E65" s="1" t="s">
        <v>59</v>
      </c>
      <c r="G65" s="1" t="s">
        <v>211</v>
      </c>
      <c r="I65" s="1" t="s">
        <v>212</v>
      </c>
      <c r="K65" s="3">
        <v>20.5</v>
      </c>
      <c r="M65" s="3">
        <v>20.5</v>
      </c>
      <c r="O65" s="3">
        <v>2610000</v>
      </c>
      <c r="Q65" s="3">
        <v>2406806125000</v>
      </c>
      <c r="S65" s="3">
        <v>2255367591119</v>
      </c>
      <c r="U65" s="3">
        <v>0</v>
      </c>
      <c r="W65" s="3">
        <v>0</v>
      </c>
      <c r="Y65" s="3">
        <v>0</v>
      </c>
      <c r="AA65" s="3">
        <v>0</v>
      </c>
      <c r="AC65" s="3">
        <v>2610000</v>
      </c>
      <c r="AE65" s="3">
        <v>839537</v>
      </c>
      <c r="AG65" s="3">
        <v>2406806125000</v>
      </c>
      <c r="AI65" s="3">
        <v>2191106661326</v>
      </c>
      <c r="AK65" s="6">
        <v>4.8622476510197027E-3</v>
      </c>
    </row>
    <row r="66" spans="1:37" ht="24" x14ac:dyDescent="0.55000000000000004">
      <c r="A66" s="8" t="s">
        <v>213</v>
      </c>
      <c r="C66" s="1" t="s">
        <v>59</v>
      </c>
      <c r="E66" s="1" t="s">
        <v>59</v>
      </c>
      <c r="G66" s="1" t="s">
        <v>214</v>
      </c>
      <c r="I66" s="1" t="s">
        <v>215</v>
      </c>
      <c r="K66" s="3">
        <v>18</v>
      </c>
      <c r="M66" s="3">
        <v>18</v>
      </c>
      <c r="O66" s="3">
        <v>574466</v>
      </c>
      <c r="Q66" s="3">
        <v>532297349550</v>
      </c>
      <c r="S66" s="3">
        <v>520819416365</v>
      </c>
      <c r="U66" s="3">
        <v>323454</v>
      </c>
      <c r="W66" s="3">
        <v>303012909988</v>
      </c>
      <c r="Y66" s="3">
        <v>0</v>
      </c>
      <c r="AA66" s="3">
        <v>0</v>
      </c>
      <c r="AC66" s="3">
        <v>897920</v>
      </c>
      <c r="AE66" s="3">
        <v>914273</v>
      </c>
      <c r="AG66" s="3">
        <v>835310259538</v>
      </c>
      <c r="AI66" s="3">
        <v>820912200579</v>
      </c>
      <c r="AK66" s="6">
        <v>1.821672349142109E-3</v>
      </c>
    </row>
    <row r="67" spans="1:37" ht="24" x14ac:dyDescent="0.55000000000000004">
      <c r="A67" s="8" t="s">
        <v>216</v>
      </c>
      <c r="C67" s="1" t="s">
        <v>59</v>
      </c>
      <c r="E67" s="1" t="s">
        <v>59</v>
      </c>
      <c r="G67" s="1" t="s">
        <v>217</v>
      </c>
      <c r="I67" s="1" t="s">
        <v>218</v>
      </c>
      <c r="K67" s="3">
        <v>18</v>
      </c>
      <c r="M67" s="3">
        <v>18</v>
      </c>
      <c r="O67" s="3">
        <v>125000</v>
      </c>
      <c r="Q67" s="3">
        <v>112094095949</v>
      </c>
      <c r="S67" s="3">
        <v>116706227458</v>
      </c>
      <c r="U67" s="3">
        <v>0</v>
      </c>
      <c r="W67" s="3">
        <v>0</v>
      </c>
      <c r="Y67" s="3">
        <v>0</v>
      </c>
      <c r="AA67" s="3">
        <v>0</v>
      </c>
      <c r="AC67" s="3">
        <v>125000</v>
      </c>
      <c r="AE67" s="3">
        <v>903713</v>
      </c>
      <c r="AG67" s="3">
        <v>112094095949</v>
      </c>
      <c r="AI67" s="3">
        <v>112959747640</v>
      </c>
      <c r="AK67" s="6">
        <v>2.5066706122374888E-4</v>
      </c>
    </row>
    <row r="68" spans="1:37" ht="24" x14ac:dyDescent="0.55000000000000004">
      <c r="A68" s="8" t="s">
        <v>219</v>
      </c>
      <c r="C68" s="1" t="s">
        <v>59</v>
      </c>
      <c r="E68" s="1" t="s">
        <v>59</v>
      </c>
      <c r="G68" s="1" t="s">
        <v>220</v>
      </c>
      <c r="I68" s="1" t="s">
        <v>221</v>
      </c>
      <c r="K68" s="3">
        <v>18</v>
      </c>
      <c r="M68" s="3">
        <v>18</v>
      </c>
      <c r="O68" s="3">
        <v>170000</v>
      </c>
      <c r="Q68" s="3">
        <v>151489970005</v>
      </c>
      <c r="S68" s="3">
        <v>150718029450</v>
      </c>
      <c r="U68" s="3">
        <v>0</v>
      </c>
      <c r="W68" s="3">
        <v>0</v>
      </c>
      <c r="Y68" s="3">
        <v>0</v>
      </c>
      <c r="AA68" s="3">
        <v>0</v>
      </c>
      <c r="AC68" s="3">
        <v>170000</v>
      </c>
      <c r="AE68" s="3">
        <v>894066</v>
      </c>
      <c r="AG68" s="3">
        <v>151489970005</v>
      </c>
      <c r="AI68" s="3">
        <v>151985330340</v>
      </c>
      <c r="AK68" s="6">
        <v>3.3726807027636941E-4</v>
      </c>
    </row>
    <row r="69" spans="1:37" ht="24" x14ac:dyDescent="0.55000000000000004">
      <c r="A69" s="8" t="s">
        <v>222</v>
      </c>
      <c r="C69" s="1" t="s">
        <v>59</v>
      </c>
      <c r="E69" s="1" t="s">
        <v>59</v>
      </c>
      <c r="G69" s="1" t="s">
        <v>223</v>
      </c>
      <c r="I69" s="1" t="s">
        <v>224</v>
      </c>
      <c r="K69" s="3">
        <v>18</v>
      </c>
      <c r="M69" s="3">
        <v>18</v>
      </c>
      <c r="O69" s="3">
        <v>125000</v>
      </c>
      <c r="Q69" s="3">
        <v>111696632712</v>
      </c>
      <c r="S69" s="3">
        <v>111915538104</v>
      </c>
      <c r="U69" s="3">
        <v>0</v>
      </c>
      <c r="W69" s="3">
        <v>0</v>
      </c>
      <c r="Y69" s="3">
        <v>10512</v>
      </c>
      <c r="AA69" s="3">
        <v>9579739975</v>
      </c>
      <c r="AC69" s="3">
        <v>114488</v>
      </c>
      <c r="AE69" s="3">
        <v>895359</v>
      </c>
      <c r="AG69" s="3">
        <v>102303392687</v>
      </c>
      <c r="AI69" s="3">
        <v>102503889012</v>
      </c>
      <c r="AK69" s="6">
        <v>2.2746464257808571E-4</v>
      </c>
    </row>
    <row r="70" spans="1:37" ht="24" x14ac:dyDescent="0.55000000000000004">
      <c r="A70" s="8" t="s">
        <v>225</v>
      </c>
      <c r="C70" s="1" t="s">
        <v>59</v>
      </c>
      <c r="E70" s="1" t="s">
        <v>59</v>
      </c>
      <c r="G70" s="1" t="s">
        <v>226</v>
      </c>
      <c r="I70" s="1" t="s">
        <v>227</v>
      </c>
      <c r="K70" s="3">
        <v>17</v>
      </c>
      <c r="M70" s="3">
        <v>17</v>
      </c>
      <c r="O70" s="3">
        <v>337500</v>
      </c>
      <c r="Q70" s="3">
        <v>312531750000</v>
      </c>
      <c r="S70" s="3">
        <v>314357255684</v>
      </c>
      <c r="U70" s="3">
        <v>0</v>
      </c>
      <c r="W70" s="3">
        <v>0</v>
      </c>
      <c r="Y70" s="3">
        <v>0</v>
      </c>
      <c r="AA70" s="3">
        <v>0</v>
      </c>
      <c r="AC70" s="3">
        <v>337500</v>
      </c>
      <c r="AE70" s="3">
        <v>931465</v>
      </c>
      <c r="AG70" s="3">
        <v>312531750000</v>
      </c>
      <c r="AI70" s="3">
        <v>314357255684</v>
      </c>
      <c r="AK70" s="6">
        <v>6.975848574644611E-4</v>
      </c>
    </row>
    <row r="71" spans="1:37" ht="24" x14ac:dyDescent="0.55000000000000004">
      <c r="A71" s="8" t="s">
        <v>228</v>
      </c>
      <c r="C71" s="1" t="s">
        <v>59</v>
      </c>
      <c r="E71" s="1" t="s">
        <v>59</v>
      </c>
      <c r="G71" s="1" t="s">
        <v>229</v>
      </c>
      <c r="I71" s="1" t="s">
        <v>230</v>
      </c>
      <c r="K71" s="3">
        <v>17</v>
      </c>
      <c r="M71" s="3">
        <v>17</v>
      </c>
      <c r="O71" s="3">
        <v>5965226</v>
      </c>
      <c r="Q71" s="3">
        <v>5546057311405</v>
      </c>
      <c r="S71" s="3">
        <v>5467717087036</v>
      </c>
      <c r="U71" s="3">
        <v>0</v>
      </c>
      <c r="W71" s="3">
        <v>0</v>
      </c>
      <c r="Y71" s="3">
        <v>0</v>
      </c>
      <c r="AA71" s="3">
        <v>0</v>
      </c>
      <c r="AC71" s="3">
        <v>5965226</v>
      </c>
      <c r="AE71" s="3">
        <v>916634</v>
      </c>
      <c r="AG71" s="3">
        <v>5546057311405</v>
      </c>
      <c r="AI71" s="3">
        <v>5467717087036</v>
      </c>
      <c r="AK71" s="6">
        <v>1.2133318305368257E-2</v>
      </c>
    </row>
    <row r="72" spans="1:37" ht="24" x14ac:dyDescent="0.55000000000000004">
      <c r="A72" s="8" t="s">
        <v>232</v>
      </c>
      <c r="C72" s="1" t="s">
        <v>59</v>
      </c>
      <c r="E72" s="1" t="s">
        <v>59</v>
      </c>
      <c r="G72" s="1" t="s">
        <v>233</v>
      </c>
      <c r="I72" s="1" t="s">
        <v>234</v>
      </c>
      <c r="K72" s="3">
        <v>23</v>
      </c>
      <c r="M72" s="3">
        <v>23</v>
      </c>
      <c r="O72" s="3">
        <v>2450000</v>
      </c>
      <c r="Q72" s="3">
        <v>2305694875000</v>
      </c>
      <c r="S72" s="3">
        <v>2319079443984</v>
      </c>
      <c r="U72" s="3">
        <v>0</v>
      </c>
      <c r="W72" s="3">
        <v>0</v>
      </c>
      <c r="Y72" s="3">
        <v>0</v>
      </c>
      <c r="AA72" s="3">
        <v>0</v>
      </c>
      <c r="AC72" s="3">
        <v>2450000</v>
      </c>
      <c r="AE72" s="3">
        <v>947827</v>
      </c>
      <c r="AG72" s="3">
        <v>2305694875000</v>
      </c>
      <c r="AI72" s="3">
        <v>2322086244806</v>
      </c>
      <c r="AK72" s="6">
        <v>5.1529022245043916E-3</v>
      </c>
    </row>
    <row r="73" spans="1:37" ht="24" x14ac:dyDescent="0.55000000000000004">
      <c r="A73" s="8" t="s">
        <v>235</v>
      </c>
      <c r="C73" s="1" t="s">
        <v>59</v>
      </c>
      <c r="E73" s="1" t="s">
        <v>59</v>
      </c>
      <c r="G73" s="1" t="s">
        <v>236</v>
      </c>
      <c r="I73" s="1" t="s">
        <v>80</v>
      </c>
      <c r="K73" s="3">
        <v>18</v>
      </c>
      <c r="M73" s="3">
        <v>18</v>
      </c>
      <c r="O73" s="3">
        <v>8289315</v>
      </c>
      <c r="Q73" s="3">
        <v>7665431287975</v>
      </c>
      <c r="S73" s="3">
        <v>7762879969149</v>
      </c>
      <c r="U73" s="3">
        <v>0</v>
      </c>
      <c r="W73" s="3">
        <v>0</v>
      </c>
      <c r="Y73" s="3">
        <v>0</v>
      </c>
      <c r="AA73" s="3">
        <v>0</v>
      </c>
      <c r="AC73" s="3">
        <v>8289315</v>
      </c>
      <c r="AE73" s="3">
        <v>943344</v>
      </c>
      <c r="AG73" s="3">
        <v>7665431287975</v>
      </c>
      <c r="AI73" s="3">
        <v>7819378193447</v>
      </c>
      <c r="AK73" s="6">
        <v>1.7351849603941146E-2</v>
      </c>
    </row>
    <row r="74" spans="1:37" x14ac:dyDescent="0.5">
      <c r="A74" s="1" t="s">
        <v>39</v>
      </c>
      <c r="C74" s="1" t="s">
        <v>39</v>
      </c>
      <c r="E74" s="1" t="s">
        <v>39</v>
      </c>
      <c r="G74" s="1" t="s">
        <v>39</v>
      </c>
      <c r="I74" s="1" t="s">
        <v>39</v>
      </c>
      <c r="K74" s="1" t="s">
        <v>39</v>
      </c>
      <c r="M74" s="1" t="s">
        <v>39</v>
      </c>
      <c r="O74" s="1" t="s">
        <v>39</v>
      </c>
      <c r="Q74" s="4">
        <f>SUM(Q9:Q73)</f>
        <v>226287110470104</v>
      </c>
      <c r="S74" s="4">
        <f>SUM(S9:S73)</f>
        <v>227465493712682</v>
      </c>
      <c r="U74" s="1" t="s">
        <v>39</v>
      </c>
      <c r="W74" s="4">
        <f>SUM(W9:W73)</f>
        <v>1023816562931</v>
      </c>
      <c r="Y74" s="1" t="s">
        <v>39</v>
      </c>
      <c r="AA74" s="4">
        <f>SUM(AA9:AA73)</f>
        <v>14098064885</v>
      </c>
      <c r="AC74" s="1" t="s">
        <v>39</v>
      </c>
      <c r="AE74" s="1" t="s">
        <v>39</v>
      </c>
      <c r="AG74" s="4">
        <f>SUM(AG9:AG73)</f>
        <v>227296977506523</v>
      </c>
      <c r="AI74" s="4">
        <f>SUM(AI9:AI73)</f>
        <v>228714086208378</v>
      </c>
      <c r="AK74" s="5" t="s">
        <v>237</v>
      </c>
    </row>
    <row r="75" spans="1:37" ht="22.5" thickTop="1" x14ac:dyDescent="0.5"/>
    <row r="76" spans="1:37" x14ac:dyDescent="0.5">
      <c r="AK76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4"/>
  <sheetViews>
    <sheetView rightToLeft="1" topLeftCell="A34" workbookViewId="0">
      <selection activeCell="I59" sqref="I59"/>
    </sheetView>
  </sheetViews>
  <sheetFormatPr defaultRowHeight="21.75" x14ac:dyDescent="0.5"/>
  <cols>
    <col min="1" max="1" width="39.7109375" style="1" bestFit="1" customWidth="1"/>
    <col min="2" max="2" width="1" style="1" customWidth="1"/>
    <col min="3" max="3" width="18" style="1" customWidth="1"/>
    <col min="4" max="4" width="1" style="1" customWidth="1"/>
    <col min="5" max="5" width="17" style="1" customWidth="1"/>
    <col min="6" max="6" width="1" style="1" customWidth="1"/>
    <col min="7" max="7" width="22" style="1" customWidth="1"/>
    <col min="8" max="8" width="1" style="1" customWidth="1"/>
    <col min="9" max="9" width="17" style="1" customWidth="1"/>
    <col min="10" max="10" width="1" style="1" customWidth="1"/>
    <col min="11" max="11" width="28" style="1" customWidth="1"/>
    <col min="12" max="12" width="1" style="1" customWidth="1"/>
    <col min="13" max="13" width="43.2851562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 x14ac:dyDescent="0.5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</row>
    <row r="3" spans="1:13" ht="22.5" x14ac:dyDescent="0.5">
      <c r="A3" s="13" t="s">
        <v>1</v>
      </c>
      <c r="B3" s="13" t="s">
        <v>1</v>
      </c>
      <c r="C3" s="13" t="s">
        <v>1</v>
      </c>
      <c r="D3" s="13" t="s">
        <v>1</v>
      </c>
      <c r="E3" s="13" t="s">
        <v>1</v>
      </c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</row>
    <row r="4" spans="1:13" ht="22.5" x14ac:dyDescent="0.5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</row>
    <row r="6" spans="1:13" ht="22.5" x14ac:dyDescent="0.5">
      <c r="A6" s="12" t="s">
        <v>3</v>
      </c>
      <c r="C6" s="12" t="s">
        <v>6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12" t="s">
        <v>6</v>
      </c>
      <c r="K6" s="12" t="s">
        <v>6</v>
      </c>
      <c r="L6" s="12" t="s">
        <v>6</v>
      </c>
      <c r="M6" s="12" t="s">
        <v>6</v>
      </c>
    </row>
    <row r="7" spans="1:13" ht="22.5" x14ac:dyDescent="0.5">
      <c r="A7" s="12" t="s">
        <v>3</v>
      </c>
      <c r="C7" s="12" t="s">
        <v>7</v>
      </c>
      <c r="E7" s="12" t="s">
        <v>238</v>
      </c>
      <c r="G7" s="12" t="s">
        <v>239</v>
      </c>
      <c r="I7" s="12" t="s">
        <v>240</v>
      </c>
      <c r="K7" s="12" t="s">
        <v>241</v>
      </c>
      <c r="M7" s="12" t="s">
        <v>242</v>
      </c>
    </row>
    <row r="8" spans="1:13" x14ac:dyDescent="0.5">
      <c r="A8" s="1" t="s">
        <v>145</v>
      </c>
      <c r="C8" s="3">
        <v>3796598</v>
      </c>
      <c r="E8" s="3">
        <v>950010</v>
      </c>
      <c r="G8" s="3">
        <v>961503.4645</v>
      </c>
      <c r="I8" s="1" t="s">
        <v>231</v>
      </c>
      <c r="K8" s="3">
        <v>3650442130313.77</v>
      </c>
      <c r="M8" s="1" t="s">
        <v>504</v>
      </c>
    </row>
    <row r="9" spans="1:13" x14ac:dyDescent="0.5">
      <c r="A9" s="1" t="s">
        <v>167</v>
      </c>
      <c r="C9" s="3">
        <v>3000000</v>
      </c>
      <c r="E9" s="3">
        <v>1000000</v>
      </c>
      <c r="G9" s="3">
        <v>931111.11109999998</v>
      </c>
      <c r="I9" s="1" t="s">
        <v>243</v>
      </c>
      <c r="K9" s="3">
        <v>2793333333300</v>
      </c>
      <c r="M9" s="1" t="s">
        <v>504</v>
      </c>
    </row>
    <row r="10" spans="1:13" x14ac:dyDescent="0.5">
      <c r="A10" s="1" t="s">
        <v>213</v>
      </c>
      <c r="C10" s="3">
        <v>897920</v>
      </c>
      <c r="E10" s="3">
        <v>937440</v>
      </c>
      <c r="G10" s="3">
        <v>914273</v>
      </c>
      <c r="I10" s="1" t="s">
        <v>244</v>
      </c>
      <c r="K10" s="3">
        <v>820944012160</v>
      </c>
      <c r="M10" s="1" t="s">
        <v>504</v>
      </c>
    </row>
    <row r="11" spans="1:13" x14ac:dyDescent="0.5">
      <c r="A11" s="1" t="s">
        <v>148</v>
      </c>
      <c r="C11" s="3">
        <v>5179565</v>
      </c>
      <c r="E11" s="3">
        <v>959500</v>
      </c>
      <c r="G11" s="3">
        <v>972462.53379999998</v>
      </c>
      <c r="I11" s="1" t="s">
        <v>245</v>
      </c>
      <c r="K11" s="3">
        <v>5036932903881.7998</v>
      </c>
      <c r="M11" s="1" t="s">
        <v>504</v>
      </c>
    </row>
    <row r="12" spans="1:13" x14ac:dyDescent="0.5">
      <c r="A12" s="1" t="s">
        <v>151</v>
      </c>
      <c r="C12" s="3">
        <v>2000000</v>
      </c>
      <c r="E12" s="3">
        <v>1000000</v>
      </c>
      <c r="G12" s="3">
        <v>966554.18570000003</v>
      </c>
      <c r="I12" s="1" t="s">
        <v>246</v>
      </c>
      <c r="K12" s="3">
        <v>1933108371400</v>
      </c>
      <c r="M12" s="1" t="s">
        <v>504</v>
      </c>
    </row>
    <row r="13" spans="1:13" x14ac:dyDescent="0.5">
      <c r="A13" s="1" t="s">
        <v>78</v>
      </c>
      <c r="C13" s="3">
        <v>5000000</v>
      </c>
      <c r="E13" s="3">
        <v>1000000</v>
      </c>
      <c r="G13" s="3">
        <v>948228.45959999994</v>
      </c>
      <c r="I13" s="1" t="s">
        <v>247</v>
      </c>
      <c r="K13" s="3">
        <v>4741142298000</v>
      </c>
      <c r="M13" s="1" t="s">
        <v>504</v>
      </c>
    </row>
    <row r="14" spans="1:13" x14ac:dyDescent="0.5">
      <c r="A14" s="1" t="s">
        <v>216</v>
      </c>
      <c r="C14" s="3">
        <v>125000</v>
      </c>
      <c r="E14" s="3">
        <v>999990</v>
      </c>
      <c r="G14" s="3">
        <v>903713</v>
      </c>
      <c r="I14" s="1" t="s">
        <v>248</v>
      </c>
      <c r="K14" s="3">
        <v>112964125000</v>
      </c>
      <c r="M14" s="1" t="s">
        <v>504</v>
      </c>
    </row>
    <row r="15" spans="1:13" x14ac:dyDescent="0.5">
      <c r="A15" s="1" t="s">
        <v>219</v>
      </c>
      <c r="C15" s="3">
        <v>170000</v>
      </c>
      <c r="E15" s="3">
        <v>940000</v>
      </c>
      <c r="G15" s="3">
        <v>894066</v>
      </c>
      <c r="I15" s="1" t="s">
        <v>249</v>
      </c>
      <c r="K15" s="3">
        <v>151991220000</v>
      </c>
      <c r="M15" s="1" t="s">
        <v>504</v>
      </c>
    </row>
    <row r="16" spans="1:13" x14ac:dyDescent="0.5">
      <c r="A16" s="1" t="s">
        <v>222</v>
      </c>
      <c r="C16" s="3">
        <v>114488</v>
      </c>
      <c r="E16" s="3">
        <v>929910</v>
      </c>
      <c r="G16" s="3">
        <v>895359</v>
      </c>
      <c r="I16" s="1" t="s">
        <v>250</v>
      </c>
      <c r="K16" s="3">
        <v>102507861192</v>
      </c>
      <c r="M16" s="1" t="s">
        <v>504</v>
      </c>
    </row>
    <row r="17" spans="1:13" x14ac:dyDescent="0.5">
      <c r="A17" s="1" t="s">
        <v>136</v>
      </c>
      <c r="C17" s="3">
        <v>7301000</v>
      </c>
      <c r="E17" s="3">
        <v>1000000</v>
      </c>
      <c r="G17" s="3">
        <v>908354.80260000005</v>
      </c>
      <c r="I17" s="1" t="s">
        <v>251</v>
      </c>
      <c r="K17" s="3">
        <v>6631898413782.5996</v>
      </c>
      <c r="M17" s="1" t="s">
        <v>504</v>
      </c>
    </row>
    <row r="18" spans="1:13" x14ac:dyDescent="0.5">
      <c r="A18" s="1" t="s">
        <v>75</v>
      </c>
      <c r="C18" s="3">
        <v>8330000</v>
      </c>
      <c r="E18" s="3">
        <v>1000000</v>
      </c>
      <c r="G18" s="3">
        <v>939483.81070000003</v>
      </c>
      <c r="I18" s="1" t="s">
        <v>252</v>
      </c>
      <c r="K18" s="3">
        <v>7825900143131</v>
      </c>
      <c r="M18" s="1" t="s">
        <v>504</v>
      </c>
    </row>
    <row r="19" spans="1:13" x14ac:dyDescent="0.5">
      <c r="A19" s="1" t="s">
        <v>177</v>
      </c>
      <c r="C19" s="3">
        <v>7120295</v>
      </c>
      <c r="E19" s="3">
        <v>950000</v>
      </c>
      <c r="G19" s="3">
        <v>928623.20889999997</v>
      </c>
      <c r="I19" s="1" t="s">
        <v>253</v>
      </c>
      <c r="K19" s="3">
        <v>6612071191214.6299</v>
      </c>
      <c r="M19" s="1" t="s">
        <v>504</v>
      </c>
    </row>
    <row r="20" spans="1:13" x14ac:dyDescent="0.5">
      <c r="A20" s="1" t="s">
        <v>180</v>
      </c>
      <c r="C20" s="3">
        <v>9993800</v>
      </c>
      <c r="E20" s="3">
        <v>950200</v>
      </c>
      <c r="G20" s="3">
        <v>928623.20889999997</v>
      </c>
      <c r="I20" s="1" t="s">
        <v>254</v>
      </c>
      <c r="K20" s="3">
        <v>9280474625104.8203</v>
      </c>
      <c r="M20" s="1" t="s">
        <v>504</v>
      </c>
    </row>
    <row r="21" spans="1:13" x14ac:dyDescent="0.5">
      <c r="A21" s="1" t="s">
        <v>72</v>
      </c>
      <c r="C21" s="3">
        <v>3205000</v>
      </c>
      <c r="E21" s="3">
        <v>925000</v>
      </c>
      <c r="G21" s="3">
        <v>881481.48149999999</v>
      </c>
      <c r="I21" s="1" t="s">
        <v>255</v>
      </c>
      <c r="K21" s="3">
        <v>2825148148207.5</v>
      </c>
      <c r="M21" s="1" t="s">
        <v>504</v>
      </c>
    </row>
    <row r="22" spans="1:13" x14ac:dyDescent="0.5">
      <c r="A22" s="1" t="s">
        <v>225</v>
      </c>
      <c r="C22" s="3">
        <v>337500</v>
      </c>
      <c r="E22" s="3">
        <v>999910</v>
      </c>
      <c r="G22" s="3">
        <v>931465</v>
      </c>
      <c r="I22" s="1" t="s">
        <v>256</v>
      </c>
      <c r="K22" s="3">
        <v>314369437500</v>
      </c>
      <c r="M22" s="1" t="s">
        <v>504</v>
      </c>
    </row>
    <row r="23" spans="1:13" x14ac:dyDescent="0.5">
      <c r="A23" s="1" t="s">
        <v>139</v>
      </c>
      <c r="C23" s="3">
        <v>4679934</v>
      </c>
      <c r="E23" s="3">
        <v>899780</v>
      </c>
      <c r="G23" s="3">
        <v>895667.22750000004</v>
      </c>
      <c r="I23" s="1" t="s">
        <v>257</v>
      </c>
      <c r="K23" s="3">
        <v>4191663510662.9902</v>
      </c>
      <c r="M23" s="1" t="s">
        <v>504</v>
      </c>
    </row>
    <row r="24" spans="1:13" x14ac:dyDescent="0.5">
      <c r="A24" s="1" t="s">
        <v>152</v>
      </c>
      <c r="C24" s="3">
        <v>4560500</v>
      </c>
      <c r="E24" s="3">
        <v>950000</v>
      </c>
      <c r="G24" s="3">
        <v>882317.36</v>
      </c>
      <c r="I24" s="1" t="s">
        <v>258</v>
      </c>
      <c r="K24" s="3">
        <v>4023808320280</v>
      </c>
      <c r="M24" s="1" t="s">
        <v>504</v>
      </c>
    </row>
    <row r="25" spans="1:13" x14ac:dyDescent="0.5">
      <c r="A25" s="1" t="s">
        <v>228</v>
      </c>
      <c r="C25" s="3">
        <v>5965226</v>
      </c>
      <c r="E25" s="3">
        <v>924000</v>
      </c>
      <c r="G25" s="3">
        <v>916634</v>
      </c>
      <c r="I25" s="1" t="s">
        <v>259</v>
      </c>
      <c r="K25" s="3">
        <v>5467928969284</v>
      </c>
      <c r="M25" s="1" t="s">
        <v>504</v>
      </c>
    </row>
    <row r="26" spans="1:13" x14ac:dyDescent="0.5">
      <c r="A26" s="1" t="s">
        <v>235</v>
      </c>
      <c r="C26" s="3">
        <v>8289315</v>
      </c>
      <c r="E26" s="3">
        <v>924720</v>
      </c>
      <c r="G26" s="3">
        <v>943344.68</v>
      </c>
      <c r="I26" s="1" t="s">
        <v>260</v>
      </c>
      <c r="K26" s="3">
        <v>7819681206094.2002</v>
      </c>
      <c r="M26" s="1" t="s">
        <v>504</v>
      </c>
    </row>
    <row r="27" spans="1:13" x14ac:dyDescent="0.5">
      <c r="A27" s="1" t="s">
        <v>169</v>
      </c>
      <c r="C27" s="3">
        <v>2500000</v>
      </c>
      <c r="E27" s="3">
        <v>1000051</v>
      </c>
      <c r="G27" s="3">
        <v>908950</v>
      </c>
      <c r="I27" s="1" t="s">
        <v>261</v>
      </c>
      <c r="K27" s="3">
        <v>2272375000000</v>
      </c>
      <c r="M27" s="1" t="s">
        <v>504</v>
      </c>
    </row>
    <row r="28" spans="1:13" x14ac:dyDescent="0.5">
      <c r="A28" s="1" t="s">
        <v>133</v>
      </c>
      <c r="C28" s="3">
        <v>1994901</v>
      </c>
      <c r="E28" s="3">
        <v>990000</v>
      </c>
      <c r="G28" s="3">
        <v>1016083</v>
      </c>
      <c r="I28" s="1" t="s">
        <v>206</v>
      </c>
      <c r="K28" s="3">
        <v>2026984992783</v>
      </c>
      <c r="M28" s="1" t="s">
        <v>504</v>
      </c>
    </row>
    <row r="29" spans="1:13" x14ac:dyDescent="0.5">
      <c r="A29" s="1" t="s">
        <v>158</v>
      </c>
      <c r="C29" s="3">
        <v>1049399</v>
      </c>
      <c r="E29" s="3">
        <v>1000000</v>
      </c>
      <c r="G29" s="3">
        <v>900000</v>
      </c>
      <c r="I29" s="1" t="s">
        <v>262</v>
      </c>
      <c r="K29" s="3">
        <v>944459100000</v>
      </c>
      <c r="M29" s="1" t="s">
        <v>504</v>
      </c>
    </row>
    <row r="30" spans="1:13" x14ac:dyDescent="0.5">
      <c r="A30" s="1" t="s">
        <v>172</v>
      </c>
      <c r="C30" s="3">
        <v>4001100</v>
      </c>
      <c r="E30" s="3">
        <v>1000000</v>
      </c>
      <c r="G30" s="3">
        <v>993510.68130000005</v>
      </c>
      <c r="I30" s="1" t="s">
        <v>263</v>
      </c>
      <c r="K30" s="3">
        <v>3975135586949.4302</v>
      </c>
      <c r="M30" s="1" t="s">
        <v>504</v>
      </c>
    </row>
    <row r="31" spans="1:13" x14ac:dyDescent="0.5">
      <c r="A31" s="1" t="s">
        <v>190</v>
      </c>
      <c r="C31" s="3">
        <v>5860800</v>
      </c>
      <c r="E31" s="3">
        <v>982800</v>
      </c>
      <c r="G31" s="3">
        <v>897624</v>
      </c>
      <c r="I31" s="1" t="s">
        <v>264</v>
      </c>
      <c r="K31" s="3">
        <v>5260794739200</v>
      </c>
      <c r="M31" s="1" t="s">
        <v>504</v>
      </c>
    </row>
    <row r="32" spans="1:13" x14ac:dyDescent="0.5">
      <c r="A32" s="1" t="s">
        <v>193</v>
      </c>
      <c r="C32" s="3">
        <v>195100</v>
      </c>
      <c r="E32" s="3">
        <v>990000</v>
      </c>
      <c r="G32" s="3">
        <v>894053</v>
      </c>
      <c r="I32" s="1" t="s">
        <v>265</v>
      </c>
      <c r="K32" s="3">
        <v>174429740300</v>
      </c>
      <c r="M32" s="1" t="s">
        <v>504</v>
      </c>
    </row>
    <row r="33" spans="1:13" x14ac:dyDescent="0.5">
      <c r="A33" s="1" t="s">
        <v>175</v>
      </c>
      <c r="C33" s="3">
        <v>2549000</v>
      </c>
      <c r="E33" s="3">
        <v>902500</v>
      </c>
      <c r="G33" s="3">
        <v>851961.53850000002</v>
      </c>
      <c r="I33" s="1" t="s">
        <v>266</v>
      </c>
      <c r="K33" s="3">
        <v>2171649961636.5</v>
      </c>
      <c r="M33" s="1" t="s">
        <v>504</v>
      </c>
    </row>
    <row r="34" spans="1:13" x14ac:dyDescent="0.5">
      <c r="A34" s="1" t="s">
        <v>196</v>
      </c>
      <c r="C34" s="3">
        <v>6195000</v>
      </c>
      <c r="E34" s="3">
        <v>903700</v>
      </c>
      <c r="G34" s="3">
        <v>867762</v>
      </c>
      <c r="I34" s="1" t="s">
        <v>267</v>
      </c>
      <c r="K34" s="3">
        <v>5375785590000</v>
      </c>
      <c r="M34" s="1" t="s">
        <v>504</v>
      </c>
    </row>
    <row r="35" spans="1:13" x14ac:dyDescent="0.5">
      <c r="A35" s="1" t="s">
        <v>199</v>
      </c>
      <c r="C35" s="3">
        <v>2773000</v>
      </c>
      <c r="E35" s="3">
        <v>902500</v>
      </c>
      <c r="G35" s="3">
        <v>841934</v>
      </c>
      <c r="I35" s="1" t="s">
        <v>268</v>
      </c>
      <c r="K35" s="3">
        <v>2334682982000</v>
      </c>
      <c r="M35" s="1" t="s">
        <v>504</v>
      </c>
    </row>
    <row r="36" spans="1:13" x14ac:dyDescent="0.5">
      <c r="A36" s="1" t="s">
        <v>155</v>
      </c>
      <c r="C36" s="3">
        <v>2600000</v>
      </c>
      <c r="E36" s="3">
        <v>1000000</v>
      </c>
      <c r="G36" s="3">
        <v>900008</v>
      </c>
      <c r="I36" s="1" t="s">
        <v>262</v>
      </c>
      <c r="K36" s="3">
        <v>2340020800000</v>
      </c>
      <c r="M36" s="1" t="s">
        <v>504</v>
      </c>
    </row>
    <row r="37" spans="1:13" x14ac:dyDescent="0.5">
      <c r="A37" s="1" t="s">
        <v>161</v>
      </c>
      <c r="C37" s="3">
        <v>5999969</v>
      </c>
      <c r="E37" s="3">
        <v>964845</v>
      </c>
      <c r="G37" s="3">
        <v>961708.95180000004</v>
      </c>
      <c r="I37" s="1" t="s">
        <v>269</v>
      </c>
      <c r="K37" s="3">
        <v>5770223897822.4902</v>
      </c>
      <c r="M37" s="1" t="s">
        <v>504</v>
      </c>
    </row>
    <row r="38" spans="1:13" x14ac:dyDescent="0.5">
      <c r="A38" s="1" t="s">
        <v>201</v>
      </c>
      <c r="C38" s="3">
        <v>24796875</v>
      </c>
      <c r="E38" s="3">
        <v>936600</v>
      </c>
      <c r="G38" s="3">
        <v>868455</v>
      </c>
      <c r="I38" s="1" t="s">
        <v>270</v>
      </c>
      <c r="K38" s="3">
        <v>21534970078125</v>
      </c>
      <c r="M38" s="1" t="s">
        <v>504</v>
      </c>
    </row>
    <row r="39" spans="1:13" x14ac:dyDescent="0.5">
      <c r="A39" s="1" t="s">
        <v>204</v>
      </c>
      <c r="C39" s="3">
        <v>13980413</v>
      </c>
      <c r="E39" s="3">
        <v>894530</v>
      </c>
      <c r="G39" s="3">
        <v>848875</v>
      </c>
      <c r="I39" s="1" t="s">
        <v>271</v>
      </c>
      <c r="K39" s="3">
        <v>11867623085375</v>
      </c>
      <c r="M39" s="1" t="s">
        <v>504</v>
      </c>
    </row>
    <row r="40" spans="1:13" x14ac:dyDescent="0.5">
      <c r="A40" s="1" t="s">
        <v>184</v>
      </c>
      <c r="C40" s="3">
        <v>1480000</v>
      </c>
      <c r="E40" s="3">
        <v>922310</v>
      </c>
      <c r="G40" s="3">
        <v>927882.39709999994</v>
      </c>
      <c r="I40" s="1" t="s">
        <v>272</v>
      </c>
      <c r="K40" s="3">
        <v>1373265947708</v>
      </c>
      <c r="M40" s="1" t="s">
        <v>504</v>
      </c>
    </row>
    <row r="41" spans="1:13" x14ac:dyDescent="0.5">
      <c r="A41" s="1" t="s">
        <v>207</v>
      </c>
      <c r="C41" s="3">
        <v>9913595</v>
      </c>
      <c r="E41" s="3">
        <v>990000</v>
      </c>
      <c r="G41" s="3">
        <v>920427</v>
      </c>
      <c r="I41" s="1" t="s">
        <v>273</v>
      </c>
      <c r="K41" s="3">
        <v>9124740505065</v>
      </c>
      <c r="M41" s="1" t="s">
        <v>504</v>
      </c>
    </row>
    <row r="42" spans="1:13" x14ac:dyDescent="0.5">
      <c r="A42" s="1" t="s">
        <v>232</v>
      </c>
      <c r="C42" s="3">
        <v>2450000</v>
      </c>
      <c r="E42" s="3">
        <v>941090</v>
      </c>
      <c r="G42" s="3">
        <v>947827.03229999996</v>
      </c>
      <c r="I42" s="1" t="s">
        <v>274</v>
      </c>
      <c r="K42" s="3">
        <v>2322176229135</v>
      </c>
      <c r="M42" s="1" t="s">
        <v>504</v>
      </c>
    </row>
    <row r="43" spans="1:13" x14ac:dyDescent="0.5">
      <c r="A43" s="1" t="s">
        <v>142</v>
      </c>
      <c r="C43" s="3">
        <v>4061300</v>
      </c>
      <c r="E43" s="3">
        <v>859449</v>
      </c>
      <c r="G43" s="3">
        <v>879018.48990000004</v>
      </c>
      <c r="I43" s="1" t="s">
        <v>275</v>
      </c>
      <c r="K43" s="3">
        <v>3569957793030.8701</v>
      </c>
      <c r="M43" s="1" t="s">
        <v>504</v>
      </c>
    </row>
    <row r="44" spans="1:13" x14ac:dyDescent="0.5">
      <c r="A44" s="1" t="s">
        <v>210</v>
      </c>
      <c r="C44" s="3">
        <v>2610000</v>
      </c>
      <c r="E44" s="3">
        <v>920000</v>
      </c>
      <c r="G44" s="3">
        <v>839537</v>
      </c>
      <c r="I44" s="1" t="s">
        <v>276</v>
      </c>
      <c r="K44" s="3">
        <v>2191191570000</v>
      </c>
      <c r="M44" s="1" t="s">
        <v>504</v>
      </c>
    </row>
    <row r="45" spans="1:13" x14ac:dyDescent="0.5">
      <c r="A45" s="1" t="s">
        <v>58</v>
      </c>
      <c r="C45" s="3">
        <v>3211100</v>
      </c>
      <c r="E45" s="3">
        <v>1200880</v>
      </c>
      <c r="G45" s="3">
        <v>1220409.2035999999</v>
      </c>
      <c r="I45" s="1" t="s">
        <v>277</v>
      </c>
      <c r="K45" s="3">
        <v>3918855993679.96</v>
      </c>
      <c r="M45" s="1" t="s">
        <v>504</v>
      </c>
    </row>
    <row r="46" spans="1:13" x14ac:dyDescent="0.5">
      <c r="A46" s="1" t="s">
        <v>164</v>
      </c>
      <c r="C46" s="3">
        <v>1485000</v>
      </c>
      <c r="E46" s="3">
        <v>1000000</v>
      </c>
      <c r="G46" s="3">
        <v>961569.54280000005</v>
      </c>
      <c r="I46" s="1" t="s">
        <v>278</v>
      </c>
      <c r="K46" s="3">
        <v>1427930771058</v>
      </c>
      <c r="M46" s="1" t="s">
        <v>504</v>
      </c>
    </row>
    <row r="47" spans="1:13" x14ac:dyDescent="0.5">
      <c r="A47" s="1" t="s">
        <v>187</v>
      </c>
      <c r="C47" s="3">
        <v>1980000</v>
      </c>
      <c r="E47" s="3">
        <v>920000</v>
      </c>
      <c r="G47" s="3">
        <v>835037.92279999994</v>
      </c>
      <c r="I47" s="1" t="s">
        <v>279</v>
      </c>
      <c r="K47" s="3">
        <v>1653375087144</v>
      </c>
      <c r="M47" s="1" t="s">
        <v>504</v>
      </c>
    </row>
    <row r="48" spans="1:13" x14ac:dyDescent="0.5">
      <c r="A48" s="1" t="s">
        <v>66</v>
      </c>
      <c r="C48" s="3">
        <v>1412900</v>
      </c>
      <c r="E48" s="3">
        <v>3538500</v>
      </c>
      <c r="G48" s="3">
        <v>3409312.4950999999</v>
      </c>
      <c r="I48" s="1" t="s">
        <v>280</v>
      </c>
      <c r="K48" s="3">
        <v>4817017624326.79</v>
      </c>
      <c r="M48" s="1" t="s">
        <v>504</v>
      </c>
    </row>
    <row r="49" spans="1:13" x14ac:dyDescent="0.5">
      <c r="A49" s="1" t="s">
        <v>62</v>
      </c>
      <c r="C49" s="3">
        <v>43164</v>
      </c>
      <c r="E49" s="3">
        <v>3439800</v>
      </c>
      <c r="G49" s="3">
        <v>3194193.5630000001</v>
      </c>
      <c r="I49" s="1" t="s">
        <v>281</v>
      </c>
      <c r="K49" s="3">
        <v>137874170953.332</v>
      </c>
      <c r="M49" s="1" t="s">
        <v>504</v>
      </c>
    </row>
    <row r="50" spans="1:13" x14ac:dyDescent="0.5">
      <c r="A50" s="1" t="s">
        <v>65</v>
      </c>
      <c r="C50" s="3">
        <v>388476</v>
      </c>
      <c r="E50" s="3">
        <v>3439800</v>
      </c>
      <c r="G50" s="3">
        <v>3194193.5630000001</v>
      </c>
      <c r="I50" s="1" t="s">
        <v>281</v>
      </c>
      <c r="K50" s="3">
        <v>1240867538579.99</v>
      </c>
      <c r="M50" s="1" t="s">
        <v>504</v>
      </c>
    </row>
    <row r="51" spans="1:13" x14ac:dyDescent="0.5">
      <c r="A51" s="1" t="s">
        <v>181</v>
      </c>
      <c r="C51" s="3">
        <v>1995000</v>
      </c>
      <c r="E51" s="3">
        <v>1000000</v>
      </c>
      <c r="G51" s="3">
        <v>968263.29099999997</v>
      </c>
      <c r="I51" s="1" t="s">
        <v>282</v>
      </c>
      <c r="K51" s="3">
        <v>1931685265545</v>
      </c>
      <c r="M51" s="1" t="s">
        <v>504</v>
      </c>
    </row>
    <row r="52" spans="1:13" x14ac:dyDescent="0.5">
      <c r="A52" s="1" t="s">
        <v>69</v>
      </c>
      <c r="C52" s="3">
        <v>845145</v>
      </c>
      <c r="E52" s="3">
        <v>3727130</v>
      </c>
      <c r="G52" s="3">
        <v>3771155</v>
      </c>
      <c r="I52" s="10">
        <v>-1.18E-2</v>
      </c>
      <c r="K52" s="3">
        <v>3187172532339</v>
      </c>
      <c r="M52" s="1" t="s">
        <v>504</v>
      </c>
    </row>
    <row r="53" spans="1:13" ht="22.5" thickBot="1" x14ac:dyDescent="0.55000000000000004">
      <c r="K53" s="9">
        <f>SUM(K8:K52)</f>
        <v>177281556803265.72</v>
      </c>
    </row>
    <row r="54" spans="1:13" ht="22.5" thickTop="1" x14ac:dyDescent="0.5"/>
  </sheetData>
  <mergeCells count="11">
    <mergeCell ref="K7"/>
    <mergeCell ref="M7"/>
    <mergeCell ref="C6:M6"/>
    <mergeCell ref="A2:M2"/>
    <mergeCell ref="A3:M3"/>
    <mergeCell ref="A4:M4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54"/>
  <sheetViews>
    <sheetView rightToLeft="1" topLeftCell="A37" workbookViewId="0">
      <selection activeCell="I45" sqref="I45"/>
    </sheetView>
  </sheetViews>
  <sheetFormatPr defaultRowHeight="21.75" x14ac:dyDescent="0.5"/>
  <cols>
    <col min="1" max="1" width="30.42578125" style="1" bestFit="1" customWidth="1"/>
    <col min="2" max="2" width="1" style="1" customWidth="1"/>
    <col min="3" max="3" width="29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4" style="1" customWidth="1"/>
    <col min="10" max="10" width="1" style="1" customWidth="1"/>
    <col min="11" max="11" width="24" style="1" customWidth="1"/>
    <col min="12" max="12" width="1" style="1" customWidth="1"/>
    <col min="13" max="13" width="24" style="1" customWidth="1"/>
    <col min="14" max="14" width="1" style="1" customWidth="1"/>
    <col min="15" max="15" width="24" style="1" customWidth="1"/>
    <col min="16" max="16" width="1" style="1" customWidth="1"/>
    <col min="17" max="17" width="24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  <c r="R2" s="13" t="s">
        <v>0</v>
      </c>
      <c r="S2" s="13" t="s">
        <v>0</v>
      </c>
    </row>
    <row r="3" spans="1:19" ht="22.5" x14ac:dyDescent="0.5">
      <c r="A3" s="13" t="s">
        <v>1</v>
      </c>
      <c r="B3" s="13" t="s">
        <v>1</v>
      </c>
      <c r="C3" s="13" t="s">
        <v>1</v>
      </c>
      <c r="D3" s="13" t="s">
        <v>1</v>
      </c>
      <c r="E3" s="13" t="s">
        <v>1</v>
      </c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13" t="s">
        <v>1</v>
      </c>
      <c r="O3" s="13" t="s">
        <v>1</v>
      </c>
      <c r="P3" s="13" t="s">
        <v>1</v>
      </c>
      <c r="Q3" s="13" t="s">
        <v>1</v>
      </c>
      <c r="R3" s="13" t="s">
        <v>1</v>
      </c>
      <c r="S3" s="13" t="s">
        <v>1</v>
      </c>
    </row>
    <row r="4" spans="1:19" ht="22.5" x14ac:dyDescent="0.5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  <c r="R4" s="13" t="s">
        <v>2</v>
      </c>
      <c r="S4" s="13" t="s">
        <v>2</v>
      </c>
    </row>
    <row r="6" spans="1:19" ht="22.5" x14ac:dyDescent="0.5">
      <c r="A6" s="12" t="s">
        <v>284</v>
      </c>
      <c r="C6" s="12" t="s">
        <v>285</v>
      </c>
      <c r="D6" s="12" t="s">
        <v>285</v>
      </c>
      <c r="E6" s="12" t="s">
        <v>285</v>
      </c>
      <c r="F6" s="12" t="s">
        <v>285</v>
      </c>
      <c r="G6" s="12" t="s">
        <v>285</v>
      </c>
      <c r="H6" s="12" t="s">
        <v>285</v>
      </c>
      <c r="I6" s="12" t="s">
        <v>285</v>
      </c>
      <c r="K6" s="12" t="s">
        <v>4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</row>
    <row r="7" spans="1:19" ht="22.5" x14ac:dyDescent="0.5">
      <c r="A7" s="12" t="s">
        <v>284</v>
      </c>
      <c r="C7" s="12" t="s">
        <v>286</v>
      </c>
      <c r="E7" s="12" t="s">
        <v>287</v>
      </c>
      <c r="G7" s="12" t="s">
        <v>288</v>
      </c>
      <c r="I7" s="12" t="s">
        <v>56</v>
      </c>
      <c r="K7" s="12" t="s">
        <v>289</v>
      </c>
      <c r="M7" s="12" t="s">
        <v>290</v>
      </c>
      <c r="O7" s="12" t="s">
        <v>291</v>
      </c>
      <c r="Q7" s="12" t="s">
        <v>289</v>
      </c>
      <c r="S7" s="12" t="s">
        <v>283</v>
      </c>
    </row>
    <row r="8" spans="1:19" x14ac:dyDescent="0.5">
      <c r="A8" s="1" t="s">
        <v>292</v>
      </c>
      <c r="C8" s="1" t="s">
        <v>293</v>
      </c>
      <c r="E8" s="1" t="s">
        <v>294</v>
      </c>
      <c r="G8" s="1" t="s">
        <v>295</v>
      </c>
      <c r="I8" s="11">
        <v>0</v>
      </c>
      <c r="K8" s="3">
        <v>295450836209</v>
      </c>
      <c r="M8" s="3">
        <v>3107320806851</v>
      </c>
      <c r="N8" s="3"/>
      <c r="O8" s="3">
        <v>3324001500000</v>
      </c>
      <c r="Q8" s="3">
        <v>78770143060</v>
      </c>
      <c r="S8" s="6">
        <v>1.7479748924326187E-4</v>
      </c>
    </row>
    <row r="9" spans="1:19" x14ac:dyDescent="0.5">
      <c r="A9" s="1" t="s">
        <v>296</v>
      </c>
      <c r="C9" s="1" t="s">
        <v>297</v>
      </c>
      <c r="E9" s="1" t="s">
        <v>294</v>
      </c>
      <c r="G9" s="1" t="s">
        <v>298</v>
      </c>
      <c r="I9" s="11">
        <v>0</v>
      </c>
      <c r="K9" s="3">
        <v>3551797217573</v>
      </c>
      <c r="M9" s="3">
        <v>75362467828930</v>
      </c>
      <c r="N9" s="3"/>
      <c r="O9" s="3">
        <v>70406802187583</v>
      </c>
      <c r="Q9" s="3">
        <v>8507462858920</v>
      </c>
      <c r="S9" s="6">
        <v>1.8878766621469669E-2</v>
      </c>
    </row>
    <row r="10" spans="1:19" x14ac:dyDescent="0.5">
      <c r="A10" s="1" t="s">
        <v>299</v>
      </c>
      <c r="C10" s="1" t="s">
        <v>300</v>
      </c>
      <c r="E10" s="1" t="s">
        <v>294</v>
      </c>
      <c r="G10" s="1" t="s">
        <v>301</v>
      </c>
      <c r="I10" s="11" t="s">
        <v>506</v>
      </c>
      <c r="K10" s="3">
        <v>416765734549</v>
      </c>
      <c r="M10" s="3">
        <v>11015803696449</v>
      </c>
      <c r="N10" s="3"/>
      <c r="O10" s="3">
        <v>10860001728400</v>
      </c>
      <c r="Q10" s="3">
        <v>572567702598</v>
      </c>
      <c r="S10" s="6">
        <v>1.2705752833237658E-3</v>
      </c>
    </row>
    <row r="11" spans="1:19" x14ac:dyDescent="0.5">
      <c r="A11" s="1" t="s">
        <v>302</v>
      </c>
      <c r="C11" s="1" t="s">
        <v>303</v>
      </c>
      <c r="E11" s="1" t="s">
        <v>294</v>
      </c>
      <c r="G11" s="1" t="s">
        <v>304</v>
      </c>
      <c r="I11" s="11">
        <v>0</v>
      </c>
      <c r="K11" s="3">
        <v>257317232463</v>
      </c>
      <c r="M11" s="3">
        <v>6067655824908</v>
      </c>
      <c r="N11" s="3"/>
      <c r="O11" s="3">
        <v>6324951700000</v>
      </c>
      <c r="Q11" s="3">
        <v>21357371</v>
      </c>
      <c r="S11" s="6">
        <v>4.7393779960425188E-8</v>
      </c>
    </row>
    <row r="12" spans="1:19" x14ac:dyDescent="0.5">
      <c r="A12" s="1" t="s">
        <v>299</v>
      </c>
      <c r="C12" s="1" t="s">
        <v>305</v>
      </c>
      <c r="E12" s="1" t="s">
        <v>306</v>
      </c>
      <c r="G12" s="1" t="s">
        <v>307</v>
      </c>
      <c r="I12" s="11">
        <v>0</v>
      </c>
      <c r="K12" s="3">
        <v>330000</v>
      </c>
      <c r="M12" s="3">
        <v>0</v>
      </c>
      <c r="N12" s="3"/>
      <c r="O12" s="3">
        <v>0</v>
      </c>
      <c r="Q12" s="3">
        <v>330000</v>
      </c>
      <c r="S12" s="6">
        <v>7.322974062182238E-10</v>
      </c>
    </row>
    <row r="13" spans="1:19" x14ac:dyDescent="0.5">
      <c r="A13" s="1" t="s">
        <v>299</v>
      </c>
      <c r="C13" s="1" t="s">
        <v>308</v>
      </c>
      <c r="E13" s="1" t="s">
        <v>309</v>
      </c>
      <c r="G13" s="1" t="s">
        <v>310</v>
      </c>
      <c r="I13" s="11" t="s">
        <v>505</v>
      </c>
      <c r="K13" s="3">
        <v>10000000000000</v>
      </c>
      <c r="M13" s="3">
        <v>0</v>
      </c>
      <c r="N13" s="3"/>
      <c r="O13" s="3">
        <v>0</v>
      </c>
      <c r="Q13" s="3">
        <v>10000000000000</v>
      </c>
      <c r="S13" s="6">
        <v>2.2190830491461325E-2</v>
      </c>
    </row>
    <row r="14" spans="1:19" x14ac:dyDescent="0.5">
      <c r="A14" s="1" t="s">
        <v>311</v>
      </c>
      <c r="C14" s="1" t="s">
        <v>312</v>
      </c>
      <c r="E14" s="1" t="s">
        <v>309</v>
      </c>
      <c r="G14" s="1" t="s">
        <v>310</v>
      </c>
      <c r="I14" s="11" t="s">
        <v>505</v>
      </c>
      <c r="K14" s="3">
        <v>3900000000000</v>
      </c>
      <c r="M14" s="3">
        <v>0</v>
      </c>
      <c r="N14" s="3"/>
      <c r="O14" s="3">
        <v>0</v>
      </c>
      <c r="Q14" s="3">
        <v>3900000000000</v>
      </c>
      <c r="S14" s="6">
        <v>8.6544238916699164E-3</v>
      </c>
    </row>
    <row r="15" spans="1:19" x14ac:dyDescent="0.5">
      <c r="A15" s="1" t="s">
        <v>313</v>
      </c>
      <c r="C15" s="1" t="s">
        <v>314</v>
      </c>
      <c r="E15" s="1" t="s">
        <v>294</v>
      </c>
      <c r="G15" s="1" t="s">
        <v>315</v>
      </c>
      <c r="I15" s="11">
        <v>0</v>
      </c>
      <c r="K15" s="3">
        <v>578061677504</v>
      </c>
      <c r="M15" s="3">
        <v>13980794346833</v>
      </c>
      <c r="N15" s="3"/>
      <c r="O15" s="3">
        <v>13601062850704</v>
      </c>
      <c r="Q15" s="3">
        <v>957793173633</v>
      </c>
      <c r="S15" s="6">
        <v>2.1254225961968689E-3</v>
      </c>
    </row>
    <row r="16" spans="1:19" x14ac:dyDescent="0.5">
      <c r="A16" s="1" t="s">
        <v>311</v>
      </c>
      <c r="C16" s="1" t="s">
        <v>316</v>
      </c>
      <c r="E16" s="1" t="s">
        <v>309</v>
      </c>
      <c r="G16" s="1" t="s">
        <v>317</v>
      </c>
      <c r="I16" s="11" t="s">
        <v>505</v>
      </c>
      <c r="K16" s="3">
        <v>4000000000000</v>
      </c>
      <c r="M16" s="3">
        <v>0</v>
      </c>
      <c r="N16" s="3"/>
      <c r="O16" s="3">
        <v>0</v>
      </c>
      <c r="Q16" s="3">
        <v>4000000000000</v>
      </c>
      <c r="S16" s="6">
        <v>8.8763321965845306E-3</v>
      </c>
    </row>
    <row r="17" spans="1:19" x14ac:dyDescent="0.5">
      <c r="A17" s="1" t="s">
        <v>311</v>
      </c>
      <c r="C17" s="1" t="s">
        <v>318</v>
      </c>
      <c r="E17" s="1" t="s">
        <v>309</v>
      </c>
      <c r="G17" s="1" t="s">
        <v>319</v>
      </c>
      <c r="I17" s="11" t="s">
        <v>505</v>
      </c>
      <c r="K17" s="3">
        <v>5000000000000</v>
      </c>
      <c r="M17" s="3">
        <v>0</v>
      </c>
      <c r="N17" s="3"/>
      <c r="O17" s="3">
        <v>0</v>
      </c>
      <c r="Q17" s="3">
        <v>5000000000000</v>
      </c>
      <c r="S17" s="6">
        <v>1.1095415245730662E-2</v>
      </c>
    </row>
    <row r="18" spans="1:19" x14ac:dyDescent="0.5">
      <c r="A18" s="1" t="s">
        <v>311</v>
      </c>
      <c r="C18" s="1" t="s">
        <v>320</v>
      </c>
      <c r="E18" s="1" t="s">
        <v>309</v>
      </c>
      <c r="G18" s="1" t="s">
        <v>321</v>
      </c>
      <c r="I18" s="11" t="s">
        <v>505</v>
      </c>
      <c r="K18" s="3">
        <v>5000000000000</v>
      </c>
      <c r="M18" s="3">
        <v>0</v>
      </c>
      <c r="N18" s="3"/>
      <c r="O18" s="3">
        <v>0</v>
      </c>
      <c r="Q18" s="3">
        <v>5000000000000</v>
      </c>
      <c r="S18" s="6">
        <v>1.1095415245730662E-2</v>
      </c>
    </row>
    <row r="19" spans="1:19" x14ac:dyDescent="0.5">
      <c r="A19" s="1" t="s">
        <v>322</v>
      </c>
      <c r="C19" s="1" t="s">
        <v>323</v>
      </c>
      <c r="E19" s="1" t="s">
        <v>294</v>
      </c>
      <c r="G19" s="1" t="s">
        <v>324</v>
      </c>
      <c r="I19" s="11">
        <v>0</v>
      </c>
      <c r="K19" s="3">
        <v>72478327053</v>
      </c>
      <c r="M19" s="3">
        <v>582260273973</v>
      </c>
      <c r="N19" s="3"/>
      <c r="O19" s="3">
        <v>368704747491</v>
      </c>
      <c r="Q19" s="3">
        <v>286033853535</v>
      </c>
      <c r="S19" s="6">
        <v>6.3473287586146608E-4</v>
      </c>
    </row>
    <row r="20" spans="1:19" x14ac:dyDescent="0.5">
      <c r="A20" s="1" t="s">
        <v>311</v>
      </c>
      <c r="C20" s="1" t="s">
        <v>325</v>
      </c>
      <c r="E20" s="1" t="s">
        <v>309</v>
      </c>
      <c r="G20" s="1" t="s">
        <v>326</v>
      </c>
      <c r="I20" s="11" t="s">
        <v>505</v>
      </c>
      <c r="K20" s="3">
        <v>3000000000000</v>
      </c>
      <c r="M20" s="3">
        <v>0</v>
      </c>
      <c r="N20" s="3"/>
      <c r="O20" s="3">
        <v>0</v>
      </c>
      <c r="Q20" s="3">
        <v>3000000000000</v>
      </c>
      <c r="S20" s="6">
        <v>6.6572491474383979E-3</v>
      </c>
    </row>
    <row r="21" spans="1:19" x14ac:dyDescent="0.5">
      <c r="A21" s="1" t="s">
        <v>327</v>
      </c>
      <c r="C21" s="1" t="s">
        <v>328</v>
      </c>
      <c r="E21" s="1" t="s">
        <v>309</v>
      </c>
      <c r="G21" s="1" t="s">
        <v>326</v>
      </c>
      <c r="I21" s="11" t="s">
        <v>505</v>
      </c>
      <c r="K21" s="3">
        <v>2000000000000</v>
      </c>
      <c r="M21" s="3">
        <v>0</v>
      </c>
      <c r="N21" s="3"/>
      <c r="O21" s="3">
        <v>2000000000000</v>
      </c>
      <c r="Q21" s="3">
        <v>0</v>
      </c>
      <c r="S21" s="6">
        <v>0</v>
      </c>
    </row>
    <row r="22" spans="1:19" x14ac:dyDescent="0.5">
      <c r="A22" s="1" t="s">
        <v>322</v>
      </c>
      <c r="C22" s="1" t="s">
        <v>329</v>
      </c>
      <c r="E22" s="1" t="s">
        <v>309</v>
      </c>
      <c r="G22" s="1" t="s">
        <v>182</v>
      </c>
      <c r="I22" s="11" t="s">
        <v>505</v>
      </c>
      <c r="K22" s="3">
        <v>5000000000000</v>
      </c>
      <c r="M22" s="3">
        <v>0</v>
      </c>
      <c r="N22" s="3"/>
      <c r="O22" s="3">
        <v>0</v>
      </c>
      <c r="Q22" s="3">
        <v>5000000000000</v>
      </c>
      <c r="S22" s="6">
        <v>1.1095415245730662E-2</v>
      </c>
    </row>
    <row r="23" spans="1:19" x14ac:dyDescent="0.5">
      <c r="A23" s="1" t="s">
        <v>313</v>
      </c>
      <c r="C23" s="1" t="s">
        <v>330</v>
      </c>
      <c r="E23" s="1" t="s">
        <v>309</v>
      </c>
      <c r="G23" s="1" t="s">
        <v>331</v>
      </c>
      <c r="I23" s="11" t="s">
        <v>505</v>
      </c>
      <c r="K23" s="3">
        <v>18000000000000</v>
      </c>
      <c r="M23" s="3">
        <v>0</v>
      </c>
      <c r="N23" s="3"/>
      <c r="O23" s="3">
        <v>0</v>
      </c>
      <c r="Q23" s="3">
        <v>18000000000000</v>
      </c>
      <c r="S23" s="6">
        <v>3.9943494884630386E-2</v>
      </c>
    </row>
    <row r="24" spans="1:19" x14ac:dyDescent="0.5">
      <c r="A24" s="1" t="s">
        <v>322</v>
      </c>
      <c r="C24" s="1" t="s">
        <v>332</v>
      </c>
      <c r="E24" s="1" t="s">
        <v>309</v>
      </c>
      <c r="G24" s="1" t="s">
        <v>333</v>
      </c>
      <c r="I24" s="11" t="s">
        <v>505</v>
      </c>
      <c r="K24" s="3">
        <v>2500000000000</v>
      </c>
      <c r="M24" s="3">
        <v>0</v>
      </c>
      <c r="N24" s="3"/>
      <c r="O24" s="3">
        <v>0</v>
      </c>
      <c r="Q24" s="3">
        <v>2500000000000</v>
      </c>
      <c r="S24" s="6">
        <v>5.5477076228653312E-3</v>
      </c>
    </row>
    <row r="25" spans="1:19" x14ac:dyDescent="0.5">
      <c r="A25" s="1" t="s">
        <v>334</v>
      </c>
      <c r="C25" s="1" t="s">
        <v>335</v>
      </c>
      <c r="E25" s="1" t="s">
        <v>309</v>
      </c>
      <c r="G25" s="1" t="s">
        <v>333</v>
      </c>
      <c r="I25" s="11" t="s">
        <v>505</v>
      </c>
      <c r="K25" s="3">
        <v>2500000000000</v>
      </c>
      <c r="M25" s="3">
        <v>0</v>
      </c>
      <c r="N25" s="3"/>
      <c r="O25" s="3">
        <v>0</v>
      </c>
      <c r="Q25" s="3">
        <v>2500000000000</v>
      </c>
      <c r="S25" s="6">
        <v>5.5477076228653312E-3</v>
      </c>
    </row>
    <row r="26" spans="1:19" x14ac:dyDescent="0.5">
      <c r="A26" s="1" t="s">
        <v>313</v>
      </c>
      <c r="C26" s="1" t="s">
        <v>336</v>
      </c>
      <c r="E26" s="1" t="s">
        <v>309</v>
      </c>
      <c r="G26" s="1" t="s">
        <v>337</v>
      </c>
      <c r="I26" s="11" t="s">
        <v>505</v>
      </c>
      <c r="K26" s="3">
        <v>4000000000000</v>
      </c>
      <c r="M26" s="3">
        <v>0</v>
      </c>
      <c r="N26" s="3"/>
      <c r="O26" s="3">
        <v>0</v>
      </c>
      <c r="Q26" s="3">
        <v>4000000000000</v>
      </c>
      <c r="S26" s="6">
        <v>8.8763321965845306E-3</v>
      </c>
    </row>
    <row r="27" spans="1:19" x14ac:dyDescent="0.5">
      <c r="A27" s="1" t="s">
        <v>322</v>
      </c>
      <c r="C27" s="1" t="s">
        <v>338</v>
      </c>
      <c r="E27" s="1" t="s">
        <v>309</v>
      </c>
      <c r="G27" s="1" t="s">
        <v>337</v>
      </c>
      <c r="I27" s="11" t="s">
        <v>505</v>
      </c>
      <c r="K27" s="3">
        <v>2000000000000</v>
      </c>
      <c r="M27" s="3">
        <v>0</v>
      </c>
      <c r="N27" s="3"/>
      <c r="O27" s="3">
        <v>0</v>
      </c>
      <c r="Q27" s="3">
        <v>2000000000000</v>
      </c>
      <c r="S27" s="6">
        <v>4.4381660982922653E-3</v>
      </c>
    </row>
    <row r="28" spans="1:19" x14ac:dyDescent="0.5">
      <c r="A28" s="1" t="s">
        <v>299</v>
      </c>
      <c r="C28" s="1" t="s">
        <v>339</v>
      </c>
      <c r="E28" s="1" t="s">
        <v>309</v>
      </c>
      <c r="G28" s="1" t="s">
        <v>337</v>
      </c>
      <c r="I28" s="11" t="s">
        <v>505</v>
      </c>
      <c r="K28" s="3">
        <v>11500000000000</v>
      </c>
      <c r="M28" s="3">
        <v>0</v>
      </c>
      <c r="N28" s="3"/>
      <c r="O28" s="3">
        <v>0</v>
      </c>
      <c r="Q28" s="3">
        <v>11500000000000</v>
      </c>
      <c r="S28" s="6">
        <v>2.5519455065180524E-2</v>
      </c>
    </row>
    <row r="29" spans="1:19" x14ac:dyDescent="0.5">
      <c r="A29" s="1" t="s">
        <v>302</v>
      </c>
      <c r="C29" s="1" t="s">
        <v>340</v>
      </c>
      <c r="E29" s="1" t="s">
        <v>309</v>
      </c>
      <c r="G29" s="1" t="s">
        <v>341</v>
      </c>
      <c r="I29" s="11" t="s">
        <v>505</v>
      </c>
      <c r="K29" s="3">
        <v>2000000000000</v>
      </c>
      <c r="M29" s="3">
        <v>0</v>
      </c>
      <c r="N29" s="3"/>
      <c r="O29" s="3">
        <v>0</v>
      </c>
      <c r="Q29" s="3">
        <v>2000000000000</v>
      </c>
      <c r="S29" s="6">
        <v>4.4381660982922653E-3</v>
      </c>
    </row>
    <row r="30" spans="1:19" x14ac:dyDescent="0.5">
      <c r="A30" s="1" t="s">
        <v>299</v>
      </c>
      <c r="C30" s="1" t="s">
        <v>342</v>
      </c>
      <c r="E30" s="1" t="s">
        <v>309</v>
      </c>
      <c r="G30" s="1" t="s">
        <v>343</v>
      </c>
      <c r="I30" s="11" t="s">
        <v>505</v>
      </c>
      <c r="K30" s="3">
        <v>3000000000000</v>
      </c>
      <c r="M30" s="3">
        <v>0</v>
      </c>
      <c r="N30" s="3"/>
      <c r="O30" s="3">
        <v>0</v>
      </c>
      <c r="Q30" s="3">
        <v>3000000000000</v>
      </c>
      <c r="S30" s="6">
        <v>6.6572491474383979E-3</v>
      </c>
    </row>
    <row r="31" spans="1:19" x14ac:dyDescent="0.5">
      <c r="A31" s="1" t="s">
        <v>313</v>
      </c>
      <c r="C31" s="1" t="s">
        <v>344</v>
      </c>
      <c r="E31" s="1" t="s">
        <v>309</v>
      </c>
      <c r="G31" s="1" t="s">
        <v>343</v>
      </c>
      <c r="I31" s="11" t="s">
        <v>505</v>
      </c>
      <c r="K31" s="3">
        <v>3000000000000</v>
      </c>
      <c r="M31" s="3">
        <v>0</v>
      </c>
      <c r="N31" s="3"/>
      <c r="O31" s="3">
        <v>0</v>
      </c>
      <c r="Q31" s="3">
        <v>3000000000000</v>
      </c>
      <c r="S31" s="6">
        <v>6.6572491474383979E-3</v>
      </c>
    </row>
    <row r="32" spans="1:19" x14ac:dyDescent="0.5">
      <c r="A32" s="1" t="s">
        <v>345</v>
      </c>
      <c r="C32" s="1" t="s">
        <v>346</v>
      </c>
      <c r="E32" s="1" t="s">
        <v>309</v>
      </c>
      <c r="G32" s="1" t="s">
        <v>347</v>
      </c>
      <c r="I32" s="11" t="s">
        <v>505</v>
      </c>
      <c r="K32" s="3">
        <v>3000000000000</v>
      </c>
      <c r="M32" s="3">
        <v>0</v>
      </c>
      <c r="N32" s="3"/>
      <c r="O32" s="3">
        <v>0</v>
      </c>
      <c r="Q32" s="3">
        <v>3000000000000</v>
      </c>
      <c r="S32" s="6">
        <v>6.6572491474383979E-3</v>
      </c>
    </row>
    <row r="33" spans="1:19" x14ac:dyDescent="0.5">
      <c r="A33" s="1" t="s">
        <v>302</v>
      </c>
      <c r="C33" s="1" t="s">
        <v>348</v>
      </c>
      <c r="E33" s="1" t="s">
        <v>309</v>
      </c>
      <c r="G33" s="1" t="s">
        <v>349</v>
      </c>
      <c r="I33" s="11" t="s">
        <v>505</v>
      </c>
      <c r="K33" s="3">
        <v>3000000000000</v>
      </c>
      <c r="M33" s="3">
        <v>0</v>
      </c>
      <c r="N33" s="3"/>
      <c r="O33" s="3">
        <v>0</v>
      </c>
      <c r="Q33" s="3">
        <v>3000000000000</v>
      </c>
      <c r="S33" s="6">
        <v>6.6572491474383979E-3</v>
      </c>
    </row>
    <row r="34" spans="1:19" x14ac:dyDescent="0.5">
      <c r="A34" s="1" t="s">
        <v>350</v>
      </c>
      <c r="C34" s="1" t="s">
        <v>351</v>
      </c>
      <c r="E34" s="1" t="s">
        <v>309</v>
      </c>
      <c r="G34" s="1" t="s">
        <v>352</v>
      </c>
      <c r="I34" s="11" t="s">
        <v>505</v>
      </c>
      <c r="K34" s="3">
        <v>4000000000000</v>
      </c>
      <c r="M34" s="3">
        <v>0</v>
      </c>
      <c r="N34" s="3"/>
      <c r="O34" s="3">
        <v>4000000000000</v>
      </c>
      <c r="Q34" s="3">
        <v>0</v>
      </c>
      <c r="S34" s="6">
        <v>0</v>
      </c>
    </row>
    <row r="35" spans="1:19" x14ac:dyDescent="0.5">
      <c r="A35" s="1" t="s">
        <v>353</v>
      </c>
      <c r="C35" s="1" t="s">
        <v>354</v>
      </c>
      <c r="E35" s="1" t="s">
        <v>309</v>
      </c>
      <c r="G35" s="1" t="s">
        <v>355</v>
      </c>
      <c r="I35" s="11" t="s">
        <v>505</v>
      </c>
      <c r="K35" s="3">
        <v>4000000000000</v>
      </c>
      <c r="M35" s="3">
        <v>0</v>
      </c>
      <c r="N35" s="3"/>
      <c r="O35" s="3">
        <v>0</v>
      </c>
      <c r="Q35" s="3">
        <v>4000000000000</v>
      </c>
      <c r="S35" s="6">
        <v>8.8763321965845306E-3</v>
      </c>
    </row>
    <row r="36" spans="1:19" x14ac:dyDescent="0.5">
      <c r="A36" s="1" t="s">
        <v>356</v>
      </c>
      <c r="C36" s="1" t="s">
        <v>357</v>
      </c>
      <c r="E36" s="1" t="s">
        <v>294</v>
      </c>
      <c r="G36" s="1" t="s">
        <v>358</v>
      </c>
      <c r="I36" s="11">
        <v>0</v>
      </c>
      <c r="K36" s="3">
        <v>100000</v>
      </c>
      <c r="M36" s="3">
        <v>13070843813158</v>
      </c>
      <c r="N36" s="3"/>
      <c r="O36" s="3">
        <v>13070001104000</v>
      </c>
      <c r="Q36" s="3">
        <v>842809158</v>
      </c>
      <c r="S36" s="6">
        <v>1.8702635161829247E-6</v>
      </c>
    </row>
    <row r="37" spans="1:19" x14ac:dyDescent="0.5">
      <c r="A37" s="1" t="s">
        <v>359</v>
      </c>
      <c r="C37" s="1" t="s">
        <v>360</v>
      </c>
      <c r="E37" s="1" t="s">
        <v>309</v>
      </c>
      <c r="G37" s="1" t="s">
        <v>361</v>
      </c>
      <c r="I37" s="11" t="s">
        <v>505</v>
      </c>
      <c r="K37" s="3">
        <v>11000000000000</v>
      </c>
      <c r="M37" s="3">
        <v>0</v>
      </c>
      <c r="N37" s="3"/>
      <c r="O37" s="3">
        <v>0</v>
      </c>
      <c r="Q37" s="3">
        <v>11000000000000</v>
      </c>
      <c r="S37" s="6">
        <v>2.440991354060746E-2</v>
      </c>
    </row>
    <row r="38" spans="1:19" x14ac:dyDescent="0.5">
      <c r="A38" s="1" t="s">
        <v>356</v>
      </c>
      <c r="C38" s="1" t="s">
        <v>362</v>
      </c>
      <c r="E38" s="1" t="s">
        <v>309</v>
      </c>
      <c r="G38" s="1" t="s">
        <v>361</v>
      </c>
      <c r="I38" s="11" t="s">
        <v>505</v>
      </c>
      <c r="K38" s="3">
        <v>3000000000000</v>
      </c>
      <c r="M38" s="3">
        <v>0</v>
      </c>
      <c r="N38" s="3"/>
      <c r="O38" s="3">
        <v>0</v>
      </c>
      <c r="Q38" s="3">
        <v>3000000000000</v>
      </c>
      <c r="S38" s="6">
        <v>6.6572491474383979E-3</v>
      </c>
    </row>
    <row r="39" spans="1:19" x14ac:dyDescent="0.5">
      <c r="A39" s="1" t="s">
        <v>299</v>
      </c>
      <c r="C39" s="1" t="s">
        <v>363</v>
      </c>
      <c r="E39" s="1" t="s">
        <v>309</v>
      </c>
      <c r="G39" s="1" t="s">
        <v>364</v>
      </c>
      <c r="I39" s="11" t="s">
        <v>505</v>
      </c>
      <c r="K39" s="3">
        <v>5000000000000</v>
      </c>
      <c r="M39" s="3">
        <v>0</v>
      </c>
      <c r="N39" s="3"/>
      <c r="O39" s="3">
        <v>0</v>
      </c>
      <c r="Q39" s="3">
        <v>5000000000000</v>
      </c>
      <c r="S39" s="6">
        <v>1.1095415245730662E-2</v>
      </c>
    </row>
    <row r="40" spans="1:19" x14ac:dyDescent="0.5">
      <c r="A40" s="1" t="s">
        <v>313</v>
      </c>
      <c r="C40" s="1" t="s">
        <v>365</v>
      </c>
      <c r="E40" s="1" t="s">
        <v>309</v>
      </c>
      <c r="G40" s="1" t="s">
        <v>364</v>
      </c>
      <c r="I40" s="11" t="s">
        <v>505</v>
      </c>
      <c r="K40" s="3">
        <v>5000000000000</v>
      </c>
      <c r="M40" s="3">
        <v>0</v>
      </c>
      <c r="N40" s="3"/>
      <c r="O40" s="3">
        <v>0</v>
      </c>
      <c r="Q40" s="3">
        <v>5000000000000</v>
      </c>
      <c r="S40" s="6">
        <v>1.1095415245730662E-2</v>
      </c>
    </row>
    <row r="41" spans="1:19" x14ac:dyDescent="0.5">
      <c r="A41" s="1" t="s">
        <v>359</v>
      </c>
      <c r="C41" s="1" t="s">
        <v>366</v>
      </c>
      <c r="E41" s="1" t="s">
        <v>309</v>
      </c>
      <c r="G41" s="1" t="s">
        <v>367</v>
      </c>
      <c r="I41" s="11" t="s">
        <v>505</v>
      </c>
      <c r="K41" s="3">
        <v>6000000000000</v>
      </c>
      <c r="M41" s="3">
        <v>0</v>
      </c>
      <c r="N41" s="3"/>
      <c r="O41" s="3">
        <v>6000000000000</v>
      </c>
      <c r="Q41" s="3">
        <v>0</v>
      </c>
      <c r="S41" s="6">
        <v>0</v>
      </c>
    </row>
    <row r="42" spans="1:19" x14ac:dyDescent="0.5">
      <c r="A42" s="1" t="s">
        <v>313</v>
      </c>
      <c r="C42" s="1" t="s">
        <v>368</v>
      </c>
      <c r="E42" s="1" t="s">
        <v>309</v>
      </c>
      <c r="G42" s="1" t="s">
        <v>369</v>
      </c>
      <c r="I42" s="11" t="s">
        <v>505</v>
      </c>
      <c r="K42" s="3">
        <v>0</v>
      </c>
      <c r="M42" s="3">
        <v>7000000000000</v>
      </c>
      <c r="N42" s="3"/>
      <c r="O42" s="3">
        <v>0</v>
      </c>
      <c r="Q42" s="3">
        <v>7000000000000</v>
      </c>
      <c r="S42" s="6">
        <v>1.5533581344022928E-2</v>
      </c>
    </row>
    <row r="43" spans="1:19" x14ac:dyDescent="0.5">
      <c r="A43" s="1" t="s">
        <v>370</v>
      </c>
      <c r="C43" s="1" t="s">
        <v>371</v>
      </c>
      <c r="E43" s="1" t="s">
        <v>309</v>
      </c>
      <c r="G43" s="1" t="s">
        <v>369</v>
      </c>
      <c r="I43" s="11" t="s">
        <v>505</v>
      </c>
      <c r="K43" s="3">
        <v>0</v>
      </c>
      <c r="M43" s="3">
        <v>13000000000000</v>
      </c>
      <c r="N43" s="3"/>
      <c r="O43" s="3">
        <v>0</v>
      </c>
      <c r="Q43" s="3">
        <v>13000000000000</v>
      </c>
      <c r="S43" s="6">
        <v>2.8848079638899723E-2</v>
      </c>
    </row>
    <row r="44" spans="1:19" x14ac:dyDescent="0.5">
      <c r="A44" s="1" t="s">
        <v>372</v>
      </c>
      <c r="C44" s="1" t="s">
        <v>373</v>
      </c>
      <c r="E44" s="1" t="s">
        <v>294</v>
      </c>
      <c r="G44" s="1" t="s">
        <v>374</v>
      </c>
      <c r="I44" s="11">
        <v>0</v>
      </c>
      <c r="K44" s="3">
        <v>0</v>
      </c>
      <c r="M44" s="3">
        <v>14783772496602</v>
      </c>
      <c r="N44" s="3"/>
      <c r="O44" s="3">
        <v>14782700560000</v>
      </c>
      <c r="Q44" s="3">
        <v>1071936602</v>
      </c>
      <c r="S44" s="6">
        <v>2.3787163432575042E-6</v>
      </c>
    </row>
    <row r="45" spans="1:19" x14ac:dyDescent="0.5">
      <c r="A45" s="1" t="s">
        <v>372</v>
      </c>
      <c r="C45" s="1" t="s">
        <v>375</v>
      </c>
      <c r="E45" s="1" t="s">
        <v>309</v>
      </c>
      <c r="G45" s="1" t="s">
        <v>374</v>
      </c>
      <c r="I45" s="11" t="s">
        <v>505</v>
      </c>
      <c r="K45" s="3">
        <v>0</v>
      </c>
      <c r="M45" s="3">
        <v>6500000000000</v>
      </c>
      <c r="N45" s="3"/>
      <c r="O45" s="3">
        <v>0</v>
      </c>
      <c r="Q45" s="3">
        <v>6500000000000</v>
      </c>
      <c r="S45" s="6">
        <v>1.4424039819449862E-2</v>
      </c>
    </row>
    <row r="46" spans="1:19" x14ac:dyDescent="0.5">
      <c r="A46" s="1" t="s">
        <v>376</v>
      </c>
      <c r="C46" s="1" t="s">
        <v>377</v>
      </c>
      <c r="E46" s="1" t="s">
        <v>309</v>
      </c>
      <c r="G46" s="1" t="s">
        <v>374</v>
      </c>
      <c r="I46" s="11" t="s">
        <v>505</v>
      </c>
      <c r="K46" s="3">
        <v>0</v>
      </c>
      <c r="M46" s="3">
        <v>1500000000000</v>
      </c>
      <c r="N46" s="3"/>
      <c r="O46" s="3">
        <v>0</v>
      </c>
      <c r="Q46" s="3">
        <v>1500000000000</v>
      </c>
      <c r="S46" s="6">
        <v>3.328624573719199E-3</v>
      </c>
    </row>
    <row r="47" spans="1:19" x14ac:dyDescent="0.5">
      <c r="A47" s="1" t="s">
        <v>313</v>
      </c>
      <c r="C47" s="1" t="s">
        <v>378</v>
      </c>
      <c r="E47" s="1" t="s">
        <v>309</v>
      </c>
      <c r="G47" s="1" t="s">
        <v>379</v>
      </c>
      <c r="I47" s="11" t="s">
        <v>505</v>
      </c>
      <c r="K47" s="3">
        <v>0</v>
      </c>
      <c r="M47" s="3">
        <v>3000000000000</v>
      </c>
      <c r="N47" s="3"/>
      <c r="O47" s="3">
        <v>0</v>
      </c>
      <c r="Q47" s="3">
        <v>3000000000000</v>
      </c>
      <c r="S47" s="6">
        <v>6.6572491474383979E-3</v>
      </c>
    </row>
    <row r="48" spans="1:19" x14ac:dyDescent="0.5">
      <c r="A48" s="1" t="s">
        <v>380</v>
      </c>
      <c r="C48" s="1" t="s">
        <v>381</v>
      </c>
      <c r="E48" s="1" t="s">
        <v>309</v>
      </c>
      <c r="G48" s="1" t="s">
        <v>379</v>
      </c>
      <c r="I48" s="11" t="s">
        <v>505</v>
      </c>
      <c r="K48" s="3">
        <v>0</v>
      </c>
      <c r="M48" s="3">
        <v>5000000000000</v>
      </c>
      <c r="N48" s="3"/>
      <c r="O48" s="3">
        <v>0</v>
      </c>
      <c r="Q48" s="3">
        <v>5000000000000</v>
      </c>
      <c r="S48" s="6">
        <v>1.1095415245730662E-2</v>
      </c>
    </row>
    <row r="49" spans="1:19" x14ac:dyDescent="0.5">
      <c r="A49" s="1" t="s">
        <v>313</v>
      </c>
      <c r="C49" s="1" t="s">
        <v>382</v>
      </c>
      <c r="E49" s="1" t="s">
        <v>309</v>
      </c>
      <c r="G49" s="1" t="s">
        <v>383</v>
      </c>
      <c r="I49" s="11" t="s">
        <v>505</v>
      </c>
      <c r="K49" s="3">
        <v>0</v>
      </c>
      <c r="M49" s="3">
        <v>3000000000000</v>
      </c>
      <c r="N49" s="3"/>
      <c r="O49" s="3">
        <v>0</v>
      </c>
      <c r="Q49" s="3">
        <v>3000000000000</v>
      </c>
      <c r="S49" s="6">
        <v>6.6572491474383979E-3</v>
      </c>
    </row>
    <row r="50" spans="1:19" x14ac:dyDescent="0.5">
      <c r="A50" s="1" t="s">
        <v>299</v>
      </c>
      <c r="C50" s="1" t="s">
        <v>384</v>
      </c>
      <c r="E50" s="1" t="s">
        <v>309</v>
      </c>
      <c r="G50" s="1" t="s">
        <v>385</v>
      </c>
      <c r="I50" s="11" t="s">
        <v>505</v>
      </c>
      <c r="K50" s="3">
        <v>0</v>
      </c>
      <c r="M50" s="3">
        <v>10000000000000</v>
      </c>
      <c r="N50" s="3"/>
      <c r="O50" s="3">
        <v>0</v>
      </c>
      <c r="Q50" s="3">
        <v>10000000000000</v>
      </c>
      <c r="S50" s="6">
        <v>2.2190830491461325E-2</v>
      </c>
    </row>
    <row r="51" spans="1:19" x14ac:dyDescent="0.5">
      <c r="A51" s="1" t="s">
        <v>39</v>
      </c>
      <c r="C51" s="1" t="s">
        <v>39</v>
      </c>
      <c r="E51" s="1" t="s">
        <v>39</v>
      </c>
      <c r="G51" s="1" t="s">
        <v>39</v>
      </c>
      <c r="I51" s="1" t="s">
        <v>39</v>
      </c>
      <c r="K51" s="4">
        <f>SUM(K8:K50)</f>
        <v>135571871455351</v>
      </c>
      <c r="M51" s="4">
        <f>SUM(M8:M50)</f>
        <v>186970919087704</v>
      </c>
      <c r="O51" s="4">
        <f>SUM(O8:O50)</f>
        <v>144738226378178</v>
      </c>
      <c r="Q51" s="4">
        <f>SUM(Q8:Q50)</f>
        <v>177804564164877</v>
      </c>
      <c r="S51" s="7">
        <f>SUM(S8:S50)</f>
        <v>0.39456309439909432</v>
      </c>
    </row>
    <row r="54" spans="1:19" x14ac:dyDescent="0.5">
      <c r="Q54" s="3"/>
      <c r="S54" s="3"/>
    </row>
  </sheetData>
  <mergeCells count="17"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  <ignoredErrors>
    <ignoredError sqref="C8:C50 I10:I5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tabSelected="1" workbookViewId="0">
      <selection activeCell="E20" sqref="E20"/>
    </sheetView>
  </sheetViews>
  <sheetFormatPr defaultRowHeight="21.75" x14ac:dyDescent="0.5"/>
  <cols>
    <col min="1" max="1" width="30.140625" style="1" customWidth="1"/>
    <col min="2" max="2" width="1" style="1" customWidth="1"/>
    <col min="3" max="3" width="23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</row>
    <row r="3" spans="1:7" ht="22.5" x14ac:dyDescent="0.5">
      <c r="A3" s="13" t="s">
        <v>386</v>
      </c>
      <c r="B3" s="13" t="s">
        <v>386</v>
      </c>
      <c r="C3" s="13" t="s">
        <v>386</v>
      </c>
      <c r="D3" s="13" t="s">
        <v>386</v>
      </c>
      <c r="E3" s="13" t="s">
        <v>386</v>
      </c>
      <c r="F3" s="13" t="s">
        <v>386</v>
      </c>
      <c r="G3" s="13" t="s">
        <v>386</v>
      </c>
    </row>
    <row r="4" spans="1:7" ht="22.5" x14ac:dyDescent="0.5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</row>
    <row r="6" spans="1:7" ht="22.5" x14ac:dyDescent="0.5">
      <c r="A6" s="12" t="s">
        <v>390</v>
      </c>
      <c r="C6" s="12" t="s">
        <v>289</v>
      </c>
      <c r="E6" s="12" t="s">
        <v>463</v>
      </c>
      <c r="G6" s="12" t="s">
        <v>13</v>
      </c>
    </row>
    <row r="7" spans="1:7" x14ac:dyDescent="0.5">
      <c r="A7" s="1" t="s">
        <v>499</v>
      </c>
      <c r="C7" s="3">
        <f>'سرمایه‌گذاری در سهام'!I40</f>
        <v>1743181102628</v>
      </c>
      <c r="E7" s="6">
        <f>C7/$C$11</f>
        <v>0.19599941204915727</v>
      </c>
      <c r="G7" s="6">
        <v>3.8682636364336599E-3</v>
      </c>
    </row>
    <row r="8" spans="1:7" x14ac:dyDescent="0.5">
      <c r="A8" s="1" t="s">
        <v>500</v>
      </c>
      <c r="C8" s="3">
        <f>'سرمایه‌گذاری در اوراق بهادار'!I109</f>
        <v>3166938088718</v>
      </c>
      <c r="E8" s="6">
        <f t="shared" ref="E8:E10" si="0">C8/$C$11</f>
        <v>0.35608348578872412</v>
      </c>
      <c r="G8" s="6">
        <v>7.027698630369365E-3</v>
      </c>
    </row>
    <row r="9" spans="1:7" x14ac:dyDescent="0.5">
      <c r="A9" s="1" t="s">
        <v>501</v>
      </c>
      <c r="C9" s="3">
        <f>'درآمد سپرده بانکی'!E75</f>
        <v>3983688623704</v>
      </c>
      <c r="E9" s="6">
        <f t="shared" si="0"/>
        <v>0.44791710216211866</v>
      </c>
      <c r="G9" s="6">
        <v>8.8401358979378324E-3</v>
      </c>
    </row>
    <row r="10" spans="1:7" x14ac:dyDescent="0.5">
      <c r="A10" s="1" t="s">
        <v>498</v>
      </c>
      <c r="C10" s="3">
        <f>'سایر درآمدها'!C10</f>
        <v>2500000</v>
      </c>
      <c r="E10" s="6">
        <f t="shared" si="0"/>
        <v>2.8109444818107365E-7</v>
      </c>
      <c r="G10" s="6">
        <v>5.5477076228653315E-9</v>
      </c>
    </row>
    <row r="11" spans="1:7" x14ac:dyDescent="0.5">
      <c r="A11" s="1" t="s">
        <v>39</v>
      </c>
      <c r="C11" s="4">
        <f>SUM(C7:C9)</f>
        <v>8893807815050</v>
      </c>
      <c r="E11" s="7">
        <f>SUM(E7:E10)</f>
        <v>1.0000002810944482</v>
      </c>
      <c r="G11" s="7">
        <f>SUM(G7:G10)</f>
        <v>1.973610371244848E-2</v>
      </c>
    </row>
    <row r="14" spans="1:7" x14ac:dyDescent="0.5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40"/>
  <sheetViews>
    <sheetView rightToLeft="1" topLeftCell="A116" workbookViewId="0">
      <selection activeCell="O73" sqref="O73:O139"/>
    </sheetView>
  </sheetViews>
  <sheetFormatPr defaultRowHeight="21.75" x14ac:dyDescent="0.5"/>
  <cols>
    <col min="1" max="1" width="39.7109375" style="1" bestFit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22" style="1" customWidth="1"/>
    <col min="10" max="10" width="1" style="1" customWidth="1"/>
    <col min="11" max="11" width="20" style="1" customWidth="1"/>
    <col min="12" max="12" width="1" style="1" customWidth="1"/>
    <col min="13" max="13" width="22" style="1" customWidth="1"/>
    <col min="14" max="14" width="1" style="1" customWidth="1"/>
    <col min="15" max="15" width="23" style="1" customWidth="1"/>
    <col min="16" max="16" width="1" style="1" customWidth="1"/>
    <col min="17" max="17" width="20" style="1" customWidth="1"/>
    <col min="18" max="18" width="1" style="1" customWidth="1"/>
    <col min="19" max="19" width="23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  <c r="R2" s="13" t="s">
        <v>0</v>
      </c>
      <c r="S2" s="13" t="s">
        <v>0</v>
      </c>
    </row>
    <row r="3" spans="1:19" ht="22.5" x14ac:dyDescent="0.5">
      <c r="A3" s="13" t="s">
        <v>386</v>
      </c>
      <c r="B3" s="13" t="s">
        <v>386</v>
      </c>
      <c r="C3" s="13" t="s">
        <v>386</v>
      </c>
      <c r="D3" s="13" t="s">
        <v>386</v>
      </c>
      <c r="E3" s="13" t="s">
        <v>386</v>
      </c>
      <c r="F3" s="13" t="s">
        <v>386</v>
      </c>
      <c r="G3" s="13" t="s">
        <v>386</v>
      </c>
      <c r="H3" s="13" t="s">
        <v>386</v>
      </c>
      <c r="I3" s="13" t="s">
        <v>386</v>
      </c>
      <c r="J3" s="13" t="s">
        <v>386</v>
      </c>
      <c r="K3" s="13" t="s">
        <v>386</v>
      </c>
      <c r="L3" s="13" t="s">
        <v>386</v>
      </c>
      <c r="M3" s="13" t="s">
        <v>386</v>
      </c>
      <c r="N3" s="13" t="s">
        <v>386</v>
      </c>
      <c r="O3" s="13" t="s">
        <v>386</v>
      </c>
      <c r="P3" s="13" t="s">
        <v>386</v>
      </c>
      <c r="Q3" s="13" t="s">
        <v>386</v>
      </c>
      <c r="R3" s="13" t="s">
        <v>386</v>
      </c>
      <c r="S3" s="13" t="s">
        <v>386</v>
      </c>
    </row>
    <row r="4" spans="1:19" ht="22.5" x14ac:dyDescent="0.5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  <c r="R4" s="13" t="s">
        <v>2</v>
      </c>
      <c r="S4" s="13" t="s">
        <v>2</v>
      </c>
    </row>
    <row r="6" spans="1:19" ht="22.5" x14ac:dyDescent="0.5">
      <c r="A6" s="12" t="s">
        <v>387</v>
      </c>
      <c r="B6" s="12" t="s">
        <v>387</v>
      </c>
      <c r="C6" s="12" t="s">
        <v>387</v>
      </c>
      <c r="D6" s="12" t="s">
        <v>387</v>
      </c>
      <c r="E6" s="12" t="s">
        <v>387</v>
      </c>
      <c r="F6" s="12" t="s">
        <v>387</v>
      </c>
      <c r="G6" s="12" t="s">
        <v>387</v>
      </c>
      <c r="I6" s="12" t="s">
        <v>388</v>
      </c>
      <c r="J6" s="12" t="s">
        <v>388</v>
      </c>
      <c r="K6" s="12" t="s">
        <v>388</v>
      </c>
      <c r="L6" s="12" t="s">
        <v>388</v>
      </c>
      <c r="M6" s="12" t="s">
        <v>388</v>
      </c>
      <c r="O6" s="12" t="s">
        <v>389</v>
      </c>
      <c r="P6" s="12" t="s">
        <v>389</v>
      </c>
      <c r="Q6" s="12" t="s">
        <v>389</v>
      </c>
      <c r="R6" s="12" t="s">
        <v>389</v>
      </c>
      <c r="S6" s="12" t="s">
        <v>389</v>
      </c>
    </row>
    <row r="7" spans="1:19" ht="22.5" x14ac:dyDescent="0.5">
      <c r="A7" s="12" t="s">
        <v>390</v>
      </c>
      <c r="C7" s="12" t="s">
        <v>391</v>
      </c>
      <c r="E7" s="12" t="s">
        <v>55</v>
      </c>
      <c r="G7" s="12" t="s">
        <v>56</v>
      </c>
      <c r="I7" s="12" t="s">
        <v>392</v>
      </c>
      <c r="K7" s="12" t="s">
        <v>393</v>
      </c>
      <c r="M7" s="12" t="s">
        <v>394</v>
      </c>
      <c r="O7" s="12" t="s">
        <v>392</v>
      </c>
      <c r="Q7" s="12" t="s">
        <v>393</v>
      </c>
      <c r="S7" s="12" t="s">
        <v>394</v>
      </c>
    </row>
    <row r="8" spans="1:19" x14ac:dyDescent="0.5">
      <c r="A8" s="1" t="s">
        <v>181</v>
      </c>
      <c r="C8" s="1" t="s">
        <v>39</v>
      </c>
      <c r="E8" s="1" t="s">
        <v>183</v>
      </c>
      <c r="G8" s="3">
        <v>23</v>
      </c>
      <c r="I8" s="3">
        <v>39549910817</v>
      </c>
      <c r="K8" s="1" t="s">
        <v>39</v>
      </c>
      <c r="M8" s="3">
        <v>39549910817</v>
      </c>
      <c r="O8" s="3">
        <v>89460283147</v>
      </c>
      <c r="Q8" s="1" t="s">
        <v>39</v>
      </c>
      <c r="S8" s="3">
        <v>89460283147</v>
      </c>
    </row>
    <row r="9" spans="1:19" x14ac:dyDescent="0.5">
      <c r="A9" s="1" t="s">
        <v>187</v>
      </c>
      <c r="C9" s="1" t="s">
        <v>39</v>
      </c>
      <c r="E9" s="1" t="s">
        <v>189</v>
      </c>
      <c r="G9" s="3">
        <v>23</v>
      </c>
      <c r="I9" s="3">
        <v>37590532055</v>
      </c>
      <c r="K9" s="1" t="s">
        <v>39</v>
      </c>
      <c r="M9" s="3">
        <v>37590532055</v>
      </c>
      <c r="O9" s="3">
        <v>159203538269</v>
      </c>
      <c r="Q9" s="1" t="s">
        <v>39</v>
      </c>
      <c r="S9" s="3">
        <v>159203538269</v>
      </c>
    </row>
    <row r="10" spans="1:19" x14ac:dyDescent="0.5">
      <c r="A10" s="1" t="s">
        <v>164</v>
      </c>
      <c r="C10" s="1" t="s">
        <v>39</v>
      </c>
      <c r="E10" s="1" t="s">
        <v>166</v>
      </c>
      <c r="G10" s="3">
        <v>23</v>
      </c>
      <c r="I10" s="3">
        <v>28711826301</v>
      </c>
      <c r="K10" s="1" t="s">
        <v>39</v>
      </c>
      <c r="M10" s="3">
        <v>28711826301</v>
      </c>
      <c r="O10" s="3">
        <v>222608684999</v>
      </c>
      <c r="Q10" s="1" t="s">
        <v>39</v>
      </c>
      <c r="S10" s="3">
        <v>222608684999</v>
      </c>
    </row>
    <row r="11" spans="1:19" x14ac:dyDescent="0.5">
      <c r="A11" s="1" t="s">
        <v>210</v>
      </c>
      <c r="C11" s="1" t="s">
        <v>39</v>
      </c>
      <c r="E11" s="1" t="s">
        <v>212</v>
      </c>
      <c r="G11" s="3">
        <v>20.5</v>
      </c>
      <c r="I11" s="3">
        <v>48851432621</v>
      </c>
      <c r="K11" s="1" t="s">
        <v>39</v>
      </c>
      <c r="M11" s="3">
        <v>48851432621</v>
      </c>
      <c r="O11" s="3">
        <v>191163692081</v>
      </c>
      <c r="Q11" s="1" t="s">
        <v>39</v>
      </c>
      <c r="S11" s="3">
        <v>191163692081</v>
      </c>
    </row>
    <row r="12" spans="1:19" x14ac:dyDescent="0.5">
      <c r="A12" s="1" t="s">
        <v>158</v>
      </c>
      <c r="C12" s="1" t="s">
        <v>39</v>
      </c>
      <c r="E12" s="1" t="s">
        <v>160</v>
      </c>
      <c r="G12" s="3">
        <v>18</v>
      </c>
      <c r="I12" s="3">
        <v>15625752365</v>
      </c>
      <c r="K12" s="1" t="s">
        <v>39</v>
      </c>
      <c r="M12" s="3">
        <v>15625752365</v>
      </c>
      <c r="O12" s="3">
        <v>130380811416</v>
      </c>
      <c r="Q12" s="1" t="s">
        <v>39</v>
      </c>
      <c r="S12" s="3">
        <v>130380811416</v>
      </c>
    </row>
    <row r="13" spans="1:19" x14ac:dyDescent="0.5">
      <c r="A13" s="1" t="s">
        <v>142</v>
      </c>
      <c r="C13" s="1" t="s">
        <v>39</v>
      </c>
      <c r="E13" s="1" t="s">
        <v>144</v>
      </c>
      <c r="G13" s="3">
        <v>19</v>
      </c>
      <c r="I13" s="3">
        <v>60740038514</v>
      </c>
      <c r="K13" s="1" t="s">
        <v>39</v>
      </c>
      <c r="M13" s="3">
        <v>60740038514</v>
      </c>
      <c r="O13" s="3">
        <v>333288021436</v>
      </c>
      <c r="Q13" s="1" t="s">
        <v>39</v>
      </c>
      <c r="S13" s="3">
        <v>333288021436</v>
      </c>
    </row>
    <row r="14" spans="1:19" x14ac:dyDescent="0.5">
      <c r="A14" s="1" t="s">
        <v>232</v>
      </c>
      <c r="C14" s="1" t="s">
        <v>39</v>
      </c>
      <c r="E14" s="1" t="s">
        <v>234</v>
      </c>
      <c r="G14" s="3">
        <v>23</v>
      </c>
      <c r="I14" s="3">
        <v>48616348459</v>
      </c>
      <c r="K14" s="1" t="s">
        <v>39</v>
      </c>
      <c r="M14" s="3">
        <v>48616348459</v>
      </c>
      <c r="O14" s="3">
        <v>277815257387</v>
      </c>
      <c r="Q14" s="1" t="s">
        <v>39</v>
      </c>
      <c r="S14" s="3">
        <v>277815257387</v>
      </c>
    </row>
    <row r="15" spans="1:19" x14ac:dyDescent="0.5">
      <c r="A15" s="1" t="s">
        <v>207</v>
      </c>
      <c r="C15" s="1" t="s">
        <v>39</v>
      </c>
      <c r="E15" s="1" t="s">
        <v>209</v>
      </c>
      <c r="G15" s="3">
        <v>20.5</v>
      </c>
      <c r="I15" s="3">
        <v>161605989396</v>
      </c>
      <c r="K15" s="1" t="s">
        <v>39</v>
      </c>
      <c r="M15" s="3">
        <v>161605989396</v>
      </c>
      <c r="O15" s="3">
        <v>949806768418</v>
      </c>
      <c r="Q15" s="1" t="s">
        <v>39</v>
      </c>
      <c r="S15" s="3">
        <v>949806768418</v>
      </c>
    </row>
    <row r="16" spans="1:19" x14ac:dyDescent="0.5">
      <c r="A16" s="1" t="s">
        <v>184</v>
      </c>
      <c r="C16" s="1" t="s">
        <v>39</v>
      </c>
      <c r="E16" s="1" t="s">
        <v>186</v>
      </c>
      <c r="G16" s="3">
        <v>23</v>
      </c>
      <c r="I16" s="3">
        <v>28725977779</v>
      </c>
      <c r="K16" s="1" t="s">
        <v>39</v>
      </c>
      <c r="M16" s="3">
        <v>28725977779</v>
      </c>
      <c r="O16" s="3">
        <v>138936561223</v>
      </c>
      <c r="Q16" s="1" t="s">
        <v>39</v>
      </c>
      <c r="S16" s="3">
        <v>138936561223</v>
      </c>
    </row>
    <row r="17" spans="1:19" x14ac:dyDescent="0.5">
      <c r="A17" s="1" t="s">
        <v>204</v>
      </c>
      <c r="C17" s="1" t="s">
        <v>39</v>
      </c>
      <c r="E17" s="1" t="s">
        <v>205</v>
      </c>
      <c r="G17" s="3">
        <v>20.5</v>
      </c>
      <c r="I17" s="3">
        <v>235936371799</v>
      </c>
      <c r="K17" s="1" t="s">
        <v>39</v>
      </c>
      <c r="M17" s="3">
        <v>235936371799</v>
      </c>
      <c r="O17" s="3">
        <v>1396997899844</v>
      </c>
      <c r="Q17" s="1" t="s">
        <v>39</v>
      </c>
      <c r="S17" s="3">
        <v>1396997899844</v>
      </c>
    </row>
    <row r="18" spans="1:19" x14ac:dyDescent="0.5">
      <c r="A18" s="1" t="s">
        <v>201</v>
      </c>
      <c r="C18" s="1" t="s">
        <v>39</v>
      </c>
      <c r="E18" s="1" t="s">
        <v>203</v>
      </c>
      <c r="G18" s="3">
        <v>20.5</v>
      </c>
      <c r="I18" s="3">
        <v>416195626687</v>
      </c>
      <c r="K18" s="1" t="s">
        <v>39</v>
      </c>
      <c r="M18" s="3">
        <v>416195626687</v>
      </c>
      <c r="O18" s="3">
        <v>1885434474484</v>
      </c>
      <c r="Q18" s="1" t="s">
        <v>39</v>
      </c>
      <c r="S18" s="3">
        <v>1885434474484</v>
      </c>
    </row>
    <row r="19" spans="1:19" x14ac:dyDescent="0.5">
      <c r="A19" s="1" t="s">
        <v>395</v>
      </c>
      <c r="C19" s="1" t="s">
        <v>39</v>
      </c>
      <c r="E19" s="1" t="s">
        <v>396</v>
      </c>
      <c r="G19" s="3">
        <v>16</v>
      </c>
      <c r="I19" s="3">
        <v>0</v>
      </c>
      <c r="K19" s="1" t="s">
        <v>39</v>
      </c>
      <c r="M19" s="3">
        <v>0</v>
      </c>
      <c r="O19" s="3">
        <v>59639220112</v>
      </c>
      <c r="Q19" s="1" t="s">
        <v>39</v>
      </c>
      <c r="S19" s="3">
        <v>59639220112</v>
      </c>
    </row>
    <row r="20" spans="1:19" x14ac:dyDescent="0.5">
      <c r="A20" s="1" t="s">
        <v>161</v>
      </c>
      <c r="C20" s="1" t="s">
        <v>39</v>
      </c>
      <c r="E20" s="1" t="s">
        <v>163</v>
      </c>
      <c r="G20" s="3">
        <v>18</v>
      </c>
      <c r="I20" s="3">
        <v>93627055122</v>
      </c>
      <c r="K20" s="1" t="s">
        <v>39</v>
      </c>
      <c r="M20" s="3">
        <v>93627055122</v>
      </c>
      <c r="O20" s="3">
        <v>487880040454</v>
      </c>
      <c r="Q20" s="1" t="s">
        <v>39</v>
      </c>
      <c r="S20" s="3">
        <v>487880040454</v>
      </c>
    </row>
    <row r="21" spans="1:19" x14ac:dyDescent="0.5">
      <c r="A21" s="1" t="s">
        <v>155</v>
      </c>
      <c r="C21" s="1" t="s">
        <v>39</v>
      </c>
      <c r="E21" s="1" t="s">
        <v>157</v>
      </c>
      <c r="G21" s="3">
        <v>18</v>
      </c>
      <c r="I21" s="3">
        <v>39004481781</v>
      </c>
      <c r="K21" s="1" t="s">
        <v>39</v>
      </c>
      <c r="M21" s="3">
        <v>39004481781</v>
      </c>
      <c r="O21" s="3">
        <v>439589442221</v>
      </c>
      <c r="Q21" s="1" t="s">
        <v>39</v>
      </c>
      <c r="S21" s="3">
        <v>439589442221</v>
      </c>
    </row>
    <row r="22" spans="1:19" x14ac:dyDescent="0.5">
      <c r="A22" s="1" t="s">
        <v>199</v>
      </c>
      <c r="C22" s="1" t="s">
        <v>39</v>
      </c>
      <c r="E22" s="1" t="s">
        <v>200</v>
      </c>
      <c r="G22" s="3">
        <v>18</v>
      </c>
      <c r="I22" s="3">
        <v>39453020966</v>
      </c>
      <c r="K22" s="1" t="s">
        <v>39</v>
      </c>
      <c r="M22" s="3">
        <v>39453020966</v>
      </c>
      <c r="O22" s="3">
        <v>246208780255</v>
      </c>
      <c r="Q22" s="1" t="s">
        <v>39</v>
      </c>
      <c r="S22" s="3">
        <v>246208780255</v>
      </c>
    </row>
    <row r="23" spans="1:19" x14ac:dyDescent="0.5">
      <c r="A23" s="1" t="s">
        <v>196</v>
      </c>
      <c r="C23" s="1" t="s">
        <v>39</v>
      </c>
      <c r="E23" s="1" t="s">
        <v>198</v>
      </c>
      <c r="G23" s="3">
        <v>18</v>
      </c>
      <c r="I23" s="3">
        <v>88180749741</v>
      </c>
      <c r="K23" s="1" t="s">
        <v>39</v>
      </c>
      <c r="M23" s="3">
        <v>88180749741</v>
      </c>
      <c r="O23" s="3">
        <v>256858574996</v>
      </c>
      <c r="Q23" s="1" t="s">
        <v>39</v>
      </c>
      <c r="S23" s="3">
        <v>256858574996</v>
      </c>
    </row>
    <row r="24" spans="1:19" x14ac:dyDescent="0.5">
      <c r="A24" s="1" t="s">
        <v>175</v>
      </c>
      <c r="C24" s="1" t="s">
        <v>39</v>
      </c>
      <c r="E24" s="1" t="s">
        <v>176</v>
      </c>
      <c r="G24" s="3">
        <v>18</v>
      </c>
      <c r="I24" s="3">
        <v>38617559507</v>
      </c>
      <c r="K24" s="1" t="s">
        <v>39</v>
      </c>
      <c r="M24" s="3">
        <v>38617559507</v>
      </c>
      <c r="O24" s="3">
        <v>245058425308</v>
      </c>
      <c r="Q24" s="1" t="s">
        <v>39</v>
      </c>
      <c r="S24" s="3">
        <v>245058425308</v>
      </c>
    </row>
    <row r="25" spans="1:19" x14ac:dyDescent="0.5">
      <c r="A25" s="1" t="s">
        <v>397</v>
      </c>
      <c r="C25" s="1" t="s">
        <v>39</v>
      </c>
      <c r="E25" s="1" t="s">
        <v>398</v>
      </c>
      <c r="G25" s="3">
        <v>18</v>
      </c>
      <c r="I25" s="3">
        <v>0</v>
      </c>
      <c r="K25" s="1" t="s">
        <v>39</v>
      </c>
      <c r="M25" s="3">
        <v>0</v>
      </c>
      <c r="O25" s="3">
        <v>112665566866</v>
      </c>
      <c r="Q25" s="1" t="s">
        <v>39</v>
      </c>
      <c r="S25" s="3">
        <v>112665566866</v>
      </c>
    </row>
    <row r="26" spans="1:19" x14ac:dyDescent="0.5">
      <c r="A26" s="1" t="s">
        <v>399</v>
      </c>
      <c r="C26" s="1" t="s">
        <v>39</v>
      </c>
      <c r="E26" s="1" t="s">
        <v>400</v>
      </c>
      <c r="G26" s="3">
        <v>18</v>
      </c>
      <c r="I26" s="3">
        <v>0</v>
      </c>
      <c r="K26" s="1" t="s">
        <v>39</v>
      </c>
      <c r="M26" s="3">
        <v>0</v>
      </c>
      <c r="O26" s="3">
        <v>123125170149</v>
      </c>
      <c r="Q26" s="1" t="s">
        <v>39</v>
      </c>
      <c r="S26" s="3">
        <v>123125170149</v>
      </c>
    </row>
    <row r="27" spans="1:19" x14ac:dyDescent="0.5">
      <c r="A27" s="1" t="s">
        <v>401</v>
      </c>
      <c r="C27" s="1" t="s">
        <v>39</v>
      </c>
      <c r="E27" s="1" t="s">
        <v>402</v>
      </c>
      <c r="G27" s="3">
        <v>19</v>
      </c>
      <c r="I27" s="3">
        <v>0</v>
      </c>
      <c r="K27" s="1" t="s">
        <v>39</v>
      </c>
      <c r="M27" s="3">
        <v>0</v>
      </c>
      <c r="O27" s="3">
        <v>129588298170</v>
      </c>
      <c r="Q27" s="1" t="s">
        <v>39</v>
      </c>
      <c r="S27" s="3">
        <v>129588298170</v>
      </c>
    </row>
    <row r="28" spans="1:19" x14ac:dyDescent="0.5">
      <c r="A28" s="1" t="s">
        <v>403</v>
      </c>
      <c r="C28" s="1" t="s">
        <v>39</v>
      </c>
      <c r="E28" s="1" t="s">
        <v>4</v>
      </c>
      <c r="G28" s="3">
        <v>18</v>
      </c>
      <c r="I28" s="3">
        <v>0</v>
      </c>
      <c r="K28" s="1" t="s">
        <v>39</v>
      </c>
      <c r="M28" s="3">
        <v>0</v>
      </c>
      <c r="O28" s="3">
        <v>730440000000</v>
      </c>
      <c r="Q28" s="1" t="s">
        <v>39</v>
      </c>
      <c r="S28" s="3">
        <v>730440000000</v>
      </c>
    </row>
    <row r="29" spans="1:19" x14ac:dyDescent="0.5">
      <c r="A29" s="1" t="s">
        <v>193</v>
      </c>
      <c r="C29" s="1" t="s">
        <v>39</v>
      </c>
      <c r="E29" s="1" t="s">
        <v>195</v>
      </c>
      <c r="G29" s="3">
        <v>18</v>
      </c>
      <c r="I29" s="3">
        <v>2819802688</v>
      </c>
      <c r="K29" s="1" t="s">
        <v>39</v>
      </c>
      <c r="M29" s="3">
        <v>2819802688</v>
      </c>
      <c r="O29" s="3">
        <v>17320030408</v>
      </c>
      <c r="Q29" s="1" t="s">
        <v>39</v>
      </c>
      <c r="S29" s="3">
        <v>17320030408</v>
      </c>
    </row>
    <row r="30" spans="1:19" x14ac:dyDescent="0.5">
      <c r="A30" s="1" t="s">
        <v>190</v>
      </c>
      <c r="C30" s="1" t="s">
        <v>39</v>
      </c>
      <c r="E30" s="1" t="s">
        <v>192</v>
      </c>
      <c r="G30" s="3">
        <v>18</v>
      </c>
      <c r="I30" s="3">
        <v>91389943233</v>
      </c>
      <c r="K30" s="1" t="s">
        <v>39</v>
      </c>
      <c r="M30" s="3">
        <v>91389943233</v>
      </c>
      <c r="O30" s="3">
        <v>520210109494</v>
      </c>
      <c r="Q30" s="1" t="s">
        <v>39</v>
      </c>
      <c r="S30" s="3">
        <v>520210109494</v>
      </c>
    </row>
    <row r="31" spans="1:19" x14ac:dyDescent="0.5">
      <c r="A31" s="1" t="s">
        <v>172</v>
      </c>
      <c r="C31" s="1" t="s">
        <v>39</v>
      </c>
      <c r="E31" s="1" t="s">
        <v>174</v>
      </c>
      <c r="G31" s="3">
        <v>18</v>
      </c>
      <c r="I31" s="3">
        <v>61106333868</v>
      </c>
      <c r="K31" s="1" t="s">
        <v>39</v>
      </c>
      <c r="M31" s="3">
        <v>61106333868</v>
      </c>
      <c r="O31" s="3">
        <v>355136539807</v>
      </c>
      <c r="Q31" s="1" t="s">
        <v>39</v>
      </c>
      <c r="S31" s="3">
        <v>355136539807</v>
      </c>
    </row>
    <row r="32" spans="1:19" x14ac:dyDescent="0.5">
      <c r="A32" s="1" t="s">
        <v>133</v>
      </c>
      <c r="C32" s="1" t="s">
        <v>39</v>
      </c>
      <c r="E32" s="1" t="s">
        <v>135</v>
      </c>
      <c r="G32" s="3">
        <v>20</v>
      </c>
      <c r="I32" s="3">
        <v>32582682297</v>
      </c>
      <c r="K32" s="1" t="s">
        <v>39</v>
      </c>
      <c r="M32" s="3">
        <v>32582682297</v>
      </c>
      <c r="O32" s="3">
        <v>196783878322</v>
      </c>
      <c r="Q32" s="1" t="s">
        <v>39</v>
      </c>
      <c r="S32" s="3">
        <v>196783878322</v>
      </c>
    </row>
    <row r="33" spans="1:19" x14ac:dyDescent="0.5">
      <c r="A33" s="1" t="s">
        <v>404</v>
      </c>
      <c r="C33" s="1" t="s">
        <v>39</v>
      </c>
      <c r="E33" s="1" t="s">
        <v>405</v>
      </c>
      <c r="G33" s="3">
        <v>18</v>
      </c>
      <c r="I33" s="3">
        <v>0</v>
      </c>
      <c r="K33" s="1" t="s">
        <v>39</v>
      </c>
      <c r="M33" s="3">
        <v>0</v>
      </c>
      <c r="O33" s="3">
        <v>226938915109</v>
      </c>
      <c r="Q33" s="1" t="s">
        <v>39</v>
      </c>
      <c r="S33" s="3">
        <v>226938915109</v>
      </c>
    </row>
    <row r="34" spans="1:19" x14ac:dyDescent="0.5">
      <c r="A34" s="1" t="s">
        <v>406</v>
      </c>
      <c r="C34" s="1" t="s">
        <v>39</v>
      </c>
      <c r="E34" s="1" t="s">
        <v>171</v>
      </c>
      <c r="G34" s="3">
        <v>18</v>
      </c>
      <c r="I34" s="3">
        <v>0</v>
      </c>
      <c r="K34" s="1" t="s">
        <v>39</v>
      </c>
      <c r="M34" s="3">
        <v>0</v>
      </c>
      <c r="O34" s="3">
        <v>8680264275</v>
      </c>
      <c r="Q34" s="1" t="s">
        <v>39</v>
      </c>
      <c r="S34" s="3">
        <v>8680264275</v>
      </c>
    </row>
    <row r="35" spans="1:19" x14ac:dyDescent="0.5">
      <c r="A35" s="1" t="s">
        <v>169</v>
      </c>
      <c r="C35" s="1" t="s">
        <v>39</v>
      </c>
      <c r="E35" s="1" t="s">
        <v>171</v>
      </c>
      <c r="G35" s="3">
        <v>18</v>
      </c>
      <c r="I35" s="3">
        <v>37263698631</v>
      </c>
      <c r="K35" s="1" t="s">
        <v>39</v>
      </c>
      <c r="M35" s="3">
        <v>37263698631</v>
      </c>
      <c r="O35" s="3">
        <v>527589213659</v>
      </c>
      <c r="Q35" s="1" t="s">
        <v>39</v>
      </c>
      <c r="S35" s="3">
        <v>527589213659</v>
      </c>
    </row>
    <row r="36" spans="1:19" x14ac:dyDescent="0.5">
      <c r="A36" s="1" t="s">
        <v>228</v>
      </c>
      <c r="C36" s="1" t="s">
        <v>39</v>
      </c>
      <c r="E36" s="1" t="s">
        <v>230</v>
      </c>
      <c r="G36" s="3">
        <v>17</v>
      </c>
      <c r="I36" s="3">
        <v>88405666224</v>
      </c>
      <c r="K36" s="1" t="s">
        <v>39</v>
      </c>
      <c r="M36" s="3">
        <v>88405666224</v>
      </c>
      <c r="O36" s="3">
        <v>496053946216</v>
      </c>
      <c r="Q36" s="1" t="s">
        <v>39</v>
      </c>
      <c r="S36" s="3">
        <v>496053946216</v>
      </c>
    </row>
    <row r="37" spans="1:19" x14ac:dyDescent="0.5">
      <c r="A37" s="1" t="s">
        <v>235</v>
      </c>
      <c r="C37" s="1" t="s">
        <v>39</v>
      </c>
      <c r="E37" s="1" t="s">
        <v>80</v>
      </c>
      <c r="G37" s="3">
        <v>18</v>
      </c>
      <c r="I37" s="3">
        <v>130399327817</v>
      </c>
      <c r="K37" s="1" t="s">
        <v>39</v>
      </c>
      <c r="M37" s="3">
        <v>130399327817</v>
      </c>
      <c r="O37" s="3">
        <v>352085134505</v>
      </c>
      <c r="Q37" s="1" t="s">
        <v>39</v>
      </c>
      <c r="S37" s="3">
        <v>352085134505</v>
      </c>
    </row>
    <row r="38" spans="1:19" x14ac:dyDescent="0.5">
      <c r="A38" s="1" t="s">
        <v>407</v>
      </c>
      <c r="C38" s="1" t="s">
        <v>39</v>
      </c>
      <c r="E38" s="1" t="s">
        <v>408</v>
      </c>
      <c r="G38" s="3">
        <v>15</v>
      </c>
      <c r="I38" s="3">
        <v>0</v>
      </c>
      <c r="K38" s="1" t="s">
        <v>39</v>
      </c>
      <c r="M38" s="3">
        <v>0</v>
      </c>
      <c r="O38" s="3">
        <v>264113827095</v>
      </c>
      <c r="Q38" s="1" t="s">
        <v>39</v>
      </c>
      <c r="S38" s="3">
        <v>264113827095</v>
      </c>
    </row>
    <row r="39" spans="1:19" x14ac:dyDescent="0.5">
      <c r="A39" s="1" t="s">
        <v>152</v>
      </c>
      <c r="C39" s="1" t="s">
        <v>39</v>
      </c>
      <c r="E39" s="1" t="s">
        <v>154</v>
      </c>
      <c r="G39" s="3">
        <v>18</v>
      </c>
      <c r="I39" s="3">
        <v>70179750201</v>
      </c>
      <c r="K39" s="1" t="s">
        <v>39</v>
      </c>
      <c r="M39" s="3">
        <v>70179750201</v>
      </c>
      <c r="O39" s="3">
        <v>368466033350</v>
      </c>
      <c r="Q39" s="1" t="s">
        <v>39</v>
      </c>
      <c r="S39" s="3">
        <v>368466033350</v>
      </c>
    </row>
    <row r="40" spans="1:19" x14ac:dyDescent="0.5">
      <c r="A40" s="1" t="s">
        <v>139</v>
      </c>
      <c r="C40" s="1" t="s">
        <v>39</v>
      </c>
      <c r="E40" s="1" t="s">
        <v>141</v>
      </c>
      <c r="G40" s="3">
        <v>18</v>
      </c>
      <c r="I40" s="3">
        <v>67788815304</v>
      </c>
      <c r="K40" s="1" t="s">
        <v>39</v>
      </c>
      <c r="M40" s="3">
        <v>67788815304</v>
      </c>
      <c r="O40" s="3">
        <v>356160970993</v>
      </c>
      <c r="Q40" s="1" t="s">
        <v>39</v>
      </c>
      <c r="S40" s="3">
        <v>356160970993</v>
      </c>
    </row>
    <row r="41" spans="1:19" x14ac:dyDescent="0.5">
      <c r="A41" s="1" t="s">
        <v>409</v>
      </c>
      <c r="C41" s="1" t="s">
        <v>39</v>
      </c>
      <c r="E41" s="1" t="s">
        <v>410</v>
      </c>
      <c r="G41" s="3">
        <v>18</v>
      </c>
      <c r="I41" s="3">
        <v>0</v>
      </c>
      <c r="K41" s="1" t="s">
        <v>39</v>
      </c>
      <c r="M41" s="3">
        <v>0</v>
      </c>
      <c r="O41" s="3">
        <v>22418136987</v>
      </c>
      <c r="Q41" s="1" t="s">
        <v>39</v>
      </c>
      <c r="S41" s="3">
        <v>22418136987</v>
      </c>
    </row>
    <row r="42" spans="1:19" x14ac:dyDescent="0.5">
      <c r="A42" s="1" t="s">
        <v>225</v>
      </c>
      <c r="C42" s="1" t="s">
        <v>39</v>
      </c>
      <c r="E42" s="1" t="s">
        <v>227</v>
      </c>
      <c r="G42" s="3">
        <v>17</v>
      </c>
      <c r="I42" s="3">
        <v>5057034247</v>
      </c>
      <c r="K42" s="1" t="s">
        <v>39</v>
      </c>
      <c r="M42" s="3">
        <v>5057034247</v>
      </c>
      <c r="O42" s="3">
        <v>28287572184</v>
      </c>
      <c r="Q42" s="1" t="s">
        <v>39</v>
      </c>
      <c r="S42" s="3">
        <v>28287572184</v>
      </c>
    </row>
    <row r="43" spans="1:19" x14ac:dyDescent="0.5">
      <c r="A43" s="1" t="s">
        <v>72</v>
      </c>
      <c r="C43" s="1" t="s">
        <v>39</v>
      </c>
      <c r="E43" s="1" t="s">
        <v>74</v>
      </c>
      <c r="G43" s="3">
        <v>18</v>
      </c>
      <c r="I43" s="3">
        <v>55490433057</v>
      </c>
      <c r="K43" s="1" t="s">
        <v>39</v>
      </c>
      <c r="M43" s="3">
        <v>55490433057</v>
      </c>
      <c r="O43" s="3">
        <v>272277550326</v>
      </c>
      <c r="Q43" s="1" t="s">
        <v>39</v>
      </c>
      <c r="S43" s="3">
        <v>272277550326</v>
      </c>
    </row>
    <row r="44" spans="1:19" x14ac:dyDescent="0.5">
      <c r="A44" s="1" t="s">
        <v>180</v>
      </c>
      <c r="C44" s="1" t="s">
        <v>39</v>
      </c>
      <c r="E44" s="1" t="s">
        <v>179</v>
      </c>
      <c r="G44" s="3">
        <v>18.5</v>
      </c>
      <c r="I44" s="3">
        <v>146787012170</v>
      </c>
      <c r="K44" s="1" t="s">
        <v>39</v>
      </c>
      <c r="M44" s="3">
        <v>146787012170</v>
      </c>
      <c r="O44" s="3">
        <v>911930741185</v>
      </c>
      <c r="Q44" s="1" t="s">
        <v>39</v>
      </c>
      <c r="S44" s="3">
        <v>911930741185</v>
      </c>
    </row>
    <row r="45" spans="1:19" x14ac:dyDescent="0.5">
      <c r="A45" s="1" t="s">
        <v>177</v>
      </c>
      <c r="C45" s="1" t="s">
        <v>39</v>
      </c>
      <c r="E45" s="1" t="s">
        <v>179</v>
      </c>
      <c r="G45" s="3">
        <v>18.5</v>
      </c>
      <c r="I45" s="3">
        <v>104581523427</v>
      </c>
      <c r="K45" s="1" t="s">
        <v>39</v>
      </c>
      <c r="M45" s="3">
        <v>104581523427</v>
      </c>
      <c r="O45" s="3">
        <v>641108350633</v>
      </c>
      <c r="Q45" s="1" t="s">
        <v>39</v>
      </c>
      <c r="S45" s="3">
        <v>641108350633</v>
      </c>
    </row>
    <row r="46" spans="1:19" x14ac:dyDescent="0.5">
      <c r="A46" s="1" t="s">
        <v>75</v>
      </c>
      <c r="C46" s="1" t="s">
        <v>39</v>
      </c>
      <c r="E46" s="1" t="s">
        <v>77</v>
      </c>
      <c r="G46" s="3">
        <v>18</v>
      </c>
      <c r="I46" s="3">
        <v>126836916165</v>
      </c>
      <c r="K46" s="1" t="s">
        <v>39</v>
      </c>
      <c r="M46" s="3">
        <v>126836916165</v>
      </c>
      <c r="O46" s="3">
        <v>739380841643</v>
      </c>
      <c r="Q46" s="1" t="s">
        <v>39</v>
      </c>
      <c r="S46" s="3">
        <v>739380841643</v>
      </c>
    </row>
    <row r="47" spans="1:19" x14ac:dyDescent="0.5">
      <c r="A47" s="1" t="s">
        <v>136</v>
      </c>
      <c r="C47" s="1" t="s">
        <v>39</v>
      </c>
      <c r="E47" s="1" t="s">
        <v>138</v>
      </c>
      <c r="G47" s="3">
        <v>18</v>
      </c>
      <c r="I47" s="3">
        <v>106978960338</v>
      </c>
      <c r="K47" s="1" t="s">
        <v>39</v>
      </c>
      <c r="M47" s="3">
        <v>106978960338</v>
      </c>
      <c r="O47" s="3">
        <v>648226876015</v>
      </c>
      <c r="Q47" s="1" t="s">
        <v>39</v>
      </c>
      <c r="S47" s="3">
        <v>648226876015</v>
      </c>
    </row>
    <row r="48" spans="1:19" x14ac:dyDescent="0.5">
      <c r="A48" s="1" t="s">
        <v>411</v>
      </c>
      <c r="C48" s="1" t="s">
        <v>39</v>
      </c>
      <c r="E48" s="1" t="s">
        <v>224</v>
      </c>
      <c r="G48" s="3">
        <v>20</v>
      </c>
      <c r="I48" s="3">
        <v>0</v>
      </c>
      <c r="K48" s="1" t="s">
        <v>39</v>
      </c>
      <c r="M48" s="3">
        <v>0</v>
      </c>
      <c r="O48" s="3">
        <v>285984814631</v>
      </c>
      <c r="Q48" s="1" t="s">
        <v>39</v>
      </c>
      <c r="S48" s="3">
        <v>285984814631</v>
      </c>
    </row>
    <row r="49" spans="1:19" x14ac:dyDescent="0.5">
      <c r="A49" s="1" t="s">
        <v>222</v>
      </c>
      <c r="C49" s="1" t="s">
        <v>39</v>
      </c>
      <c r="E49" s="1" t="s">
        <v>224</v>
      </c>
      <c r="G49" s="3">
        <v>18</v>
      </c>
      <c r="I49" s="3">
        <v>1738094088</v>
      </c>
      <c r="K49" s="1" t="s">
        <v>39</v>
      </c>
      <c r="M49" s="3">
        <v>1738094088</v>
      </c>
      <c r="O49" s="3">
        <v>10980332691</v>
      </c>
      <c r="Q49" s="1" t="s">
        <v>39</v>
      </c>
      <c r="S49" s="3">
        <v>10980332691</v>
      </c>
    </row>
    <row r="50" spans="1:19" x14ac:dyDescent="0.5">
      <c r="A50" s="1" t="s">
        <v>219</v>
      </c>
      <c r="C50" s="1" t="s">
        <v>39</v>
      </c>
      <c r="E50" s="1" t="s">
        <v>221</v>
      </c>
      <c r="G50" s="3">
        <v>18</v>
      </c>
      <c r="I50" s="3">
        <v>2534645492</v>
      </c>
      <c r="K50" s="1" t="s">
        <v>39</v>
      </c>
      <c r="M50" s="3">
        <v>2534645492</v>
      </c>
      <c r="O50" s="3">
        <v>15090223599</v>
      </c>
      <c r="Q50" s="1" t="s">
        <v>39</v>
      </c>
      <c r="S50" s="3">
        <v>15090223599</v>
      </c>
    </row>
    <row r="51" spans="1:19" x14ac:dyDescent="0.5">
      <c r="A51" s="1" t="s">
        <v>216</v>
      </c>
      <c r="C51" s="1" t="s">
        <v>39</v>
      </c>
      <c r="E51" s="1" t="s">
        <v>218</v>
      </c>
      <c r="G51" s="3">
        <v>18</v>
      </c>
      <c r="I51" s="3">
        <v>1896705896</v>
      </c>
      <c r="K51" s="1" t="s">
        <v>39</v>
      </c>
      <c r="M51" s="3">
        <v>1896705896</v>
      </c>
      <c r="O51" s="3">
        <v>11095878286</v>
      </c>
      <c r="Q51" s="1" t="s">
        <v>39</v>
      </c>
      <c r="S51" s="3">
        <v>11095878286</v>
      </c>
    </row>
    <row r="52" spans="1:19" x14ac:dyDescent="0.5">
      <c r="A52" s="1" t="s">
        <v>412</v>
      </c>
      <c r="C52" s="1" t="s">
        <v>39</v>
      </c>
      <c r="E52" s="1" t="s">
        <v>413</v>
      </c>
      <c r="G52" s="3">
        <v>17</v>
      </c>
      <c r="I52" s="3">
        <v>0</v>
      </c>
      <c r="K52" s="1" t="s">
        <v>39</v>
      </c>
      <c r="M52" s="3">
        <v>0</v>
      </c>
      <c r="O52" s="3">
        <v>37919768878</v>
      </c>
      <c r="Q52" s="1" t="s">
        <v>39</v>
      </c>
      <c r="S52" s="3">
        <v>37919768878</v>
      </c>
    </row>
    <row r="53" spans="1:19" x14ac:dyDescent="0.5">
      <c r="A53" s="1" t="s">
        <v>414</v>
      </c>
      <c r="C53" s="1" t="s">
        <v>39</v>
      </c>
      <c r="E53" s="1" t="s">
        <v>326</v>
      </c>
      <c r="G53" s="3">
        <v>17</v>
      </c>
      <c r="I53" s="3">
        <v>0</v>
      </c>
      <c r="K53" s="1" t="s">
        <v>39</v>
      </c>
      <c r="M53" s="3">
        <v>0</v>
      </c>
      <c r="O53" s="3">
        <v>293577386691</v>
      </c>
      <c r="Q53" s="1" t="s">
        <v>39</v>
      </c>
      <c r="S53" s="3">
        <v>293577386691</v>
      </c>
    </row>
    <row r="54" spans="1:19" x14ac:dyDescent="0.5">
      <c r="A54" s="1" t="s">
        <v>78</v>
      </c>
      <c r="C54" s="1" t="s">
        <v>39</v>
      </c>
      <c r="E54" s="1" t="s">
        <v>80</v>
      </c>
      <c r="G54" s="3">
        <v>18</v>
      </c>
      <c r="I54" s="3">
        <v>75215342465</v>
      </c>
      <c r="K54" s="1" t="s">
        <v>39</v>
      </c>
      <c r="M54" s="3">
        <v>75215342465</v>
      </c>
      <c r="O54" s="3">
        <v>443835616438</v>
      </c>
      <c r="Q54" s="1" t="s">
        <v>39</v>
      </c>
      <c r="S54" s="3">
        <v>443835616438</v>
      </c>
    </row>
    <row r="55" spans="1:19" x14ac:dyDescent="0.5">
      <c r="A55" s="1" t="s">
        <v>151</v>
      </c>
      <c r="C55" s="1" t="s">
        <v>39</v>
      </c>
      <c r="E55" s="1" t="s">
        <v>150</v>
      </c>
      <c r="G55" s="3">
        <v>20</v>
      </c>
      <c r="I55" s="3">
        <v>33557382045</v>
      </c>
      <c r="K55" s="1" t="s">
        <v>39</v>
      </c>
      <c r="M55" s="3">
        <v>33557382045</v>
      </c>
      <c r="O55" s="3">
        <v>197254185692</v>
      </c>
      <c r="Q55" s="1" t="s">
        <v>39</v>
      </c>
      <c r="S55" s="3">
        <v>197254185692</v>
      </c>
    </row>
    <row r="56" spans="1:19" x14ac:dyDescent="0.5">
      <c r="A56" s="1" t="s">
        <v>148</v>
      </c>
      <c r="C56" s="1" t="s">
        <v>39</v>
      </c>
      <c r="E56" s="1" t="s">
        <v>150</v>
      </c>
      <c r="G56" s="3">
        <v>20</v>
      </c>
      <c r="I56" s="3">
        <v>86906320752</v>
      </c>
      <c r="K56" s="1" t="s">
        <v>39</v>
      </c>
      <c r="M56" s="3">
        <v>86906320752</v>
      </c>
      <c r="O56" s="3">
        <v>510845438158</v>
      </c>
      <c r="Q56" s="1" t="s">
        <v>39</v>
      </c>
      <c r="S56" s="3">
        <v>510845438158</v>
      </c>
    </row>
    <row r="57" spans="1:19" x14ac:dyDescent="0.5">
      <c r="A57" s="1" t="s">
        <v>213</v>
      </c>
      <c r="C57" s="1" t="s">
        <v>39</v>
      </c>
      <c r="E57" s="1" t="s">
        <v>215</v>
      </c>
      <c r="G57" s="3">
        <v>18</v>
      </c>
      <c r="I57" s="3">
        <v>9894739704</v>
      </c>
      <c r="K57" s="1" t="s">
        <v>39</v>
      </c>
      <c r="M57" s="3">
        <v>9894739704</v>
      </c>
      <c r="O57" s="3">
        <v>14536566642</v>
      </c>
      <c r="Q57" s="1" t="s">
        <v>39</v>
      </c>
      <c r="S57" s="3">
        <v>14536566642</v>
      </c>
    </row>
    <row r="58" spans="1:19" x14ac:dyDescent="0.5">
      <c r="A58" s="1" t="s">
        <v>415</v>
      </c>
      <c r="C58" s="1" t="s">
        <v>39</v>
      </c>
      <c r="E58" s="1" t="s">
        <v>317</v>
      </c>
      <c r="G58" s="3">
        <v>17</v>
      </c>
      <c r="I58" s="3">
        <v>0</v>
      </c>
      <c r="K58" s="1" t="s">
        <v>39</v>
      </c>
      <c r="M58" s="3">
        <v>0</v>
      </c>
      <c r="O58" s="3">
        <v>185102520603</v>
      </c>
      <c r="Q58" s="1" t="s">
        <v>39</v>
      </c>
      <c r="S58" s="3">
        <v>185102520603</v>
      </c>
    </row>
    <row r="59" spans="1:19" x14ac:dyDescent="0.5">
      <c r="A59" s="1" t="s">
        <v>167</v>
      </c>
      <c r="C59" s="1" t="s">
        <v>39</v>
      </c>
      <c r="E59" s="1" t="s">
        <v>95</v>
      </c>
      <c r="G59" s="3">
        <v>18</v>
      </c>
      <c r="I59" s="3">
        <v>46257229491</v>
      </c>
      <c r="K59" s="1" t="s">
        <v>39</v>
      </c>
      <c r="M59" s="3">
        <v>46257229491</v>
      </c>
      <c r="O59" s="3">
        <v>266308274825</v>
      </c>
      <c r="Q59" s="1" t="s">
        <v>39</v>
      </c>
      <c r="S59" s="3">
        <v>266308274825</v>
      </c>
    </row>
    <row r="60" spans="1:19" x14ac:dyDescent="0.5">
      <c r="A60" s="1" t="s">
        <v>416</v>
      </c>
      <c r="C60" s="1" t="s">
        <v>39</v>
      </c>
      <c r="E60" s="1" t="s">
        <v>95</v>
      </c>
      <c r="G60" s="3">
        <v>18</v>
      </c>
      <c r="I60" s="3">
        <v>0</v>
      </c>
      <c r="K60" s="1" t="s">
        <v>39</v>
      </c>
      <c r="M60" s="3">
        <v>0</v>
      </c>
      <c r="O60" s="3">
        <v>229272329420</v>
      </c>
      <c r="Q60" s="1" t="s">
        <v>39</v>
      </c>
      <c r="S60" s="3">
        <v>229272329420</v>
      </c>
    </row>
    <row r="61" spans="1:19" x14ac:dyDescent="0.5">
      <c r="A61" s="1" t="s">
        <v>145</v>
      </c>
      <c r="C61" s="1" t="s">
        <v>39</v>
      </c>
      <c r="E61" s="1" t="s">
        <v>147</v>
      </c>
      <c r="G61" s="3">
        <v>18</v>
      </c>
      <c r="I61" s="3">
        <v>57750751305</v>
      </c>
      <c r="K61" s="1" t="s">
        <v>39</v>
      </c>
      <c r="M61" s="3">
        <v>57750751305</v>
      </c>
      <c r="O61" s="3">
        <v>310535912574</v>
      </c>
      <c r="Q61" s="1" t="s">
        <v>39</v>
      </c>
      <c r="S61" s="3">
        <v>310535912574</v>
      </c>
    </row>
    <row r="62" spans="1:19" x14ac:dyDescent="0.5">
      <c r="A62" s="1" t="s">
        <v>417</v>
      </c>
      <c r="C62" s="1" t="s">
        <v>39</v>
      </c>
      <c r="E62" s="1" t="s">
        <v>418</v>
      </c>
      <c r="G62" s="3">
        <v>21</v>
      </c>
      <c r="I62" s="3">
        <v>0</v>
      </c>
      <c r="K62" s="1" t="s">
        <v>39</v>
      </c>
      <c r="M62" s="3">
        <v>0</v>
      </c>
      <c r="O62" s="3">
        <v>110964935767</v>
      </c>
      <c r="Q62" s="1" t="s">
        <v>39</v>
      </c>
      <c r="S62" s="3">
        <v>110964935767</v>
      </c>
    </row>
    <row r="63" spans="1:19" x14ac:dyDescent="0.5">
      <c r="A63" s="1" t="s">
        <v>419</v>
      </c>
      <c r="C63" s="1" t="s">
        <v>39</v>
      </c>
      <c r="E63" s="1" t="s">
        <v>420</v>
      </c>
      <c r="G63" s="3">
        <v>18</v>
      </c>
      <c r="I63" s="3">
        <v>0</v>
      </c>
      <c r="K63" s="1" t="s">
        <v>39</v>
      </c>
      <c r="M63" s="3">
        <v>0</v>
      </c>
      <c r="O63" s="3">
        <v>217565099103</v>
      </c>
      <c r="Q63" s="1" t="s">
        <v>39</v>
      </c>
      <c r="S63" s="3">
        <v>217565099103</v>
      </c>
    </row>
    <row r="64" spans="1:19" x14ac:dyDescent="0.5">
      <c r="A64" s="1" t="s">
        <v>421</v>
      </c>
      <c r="C64" s="1" t="s">
        <v>39</v>
      </c>
      <c r="E64" s="1" t="s">
        <v>422</v>
      </c>
      <c r="G64" s="3">
        <v>20</v>
      </c>
      <c r="I64" s="3">
        <v>0</v>
      </c>
      <c r="K64" s="1" t="s">
        <v>39</v>
      </c>
      <c r="M64" s="3">
        <v>0</v>
      </c>
      <c r="O64" s="3">
        <v>-1</v>
      </c>
      <c r="Q64" s="1" t="s">
        <v>39</v>
      </c>
      <c r="S64" s="3">
        <v>-1</v>
      </c>
    </row>
    <row r="65" spans="1:19" x14ac:dyDescent="0.5">
      <c r="A65" s="1" t="s">
        <v>423</v>
      </c>
      <c r="C65" s="1" t="s">
        <v>39</v>
      </c>
      <c r="E65" s="1" t="s">
        <v>424</v>
      </c>
      <c r="G65" s="3">
        <v>18</v>
      </c>
      <c r="I65" s="3">
        <v>0</v>
      </c>
      <c r="K65" s="1" t="s">
        <v>39</v>
      </c>
      <c r="M65" s="3">
        <v>0</v>
      </c>
      <c r="O65" s="3">
        <v>-1</v>
      </c>
      <c r="Q65" s="1" t="s">
        <v>39</v>
      </c>
      <c r="S65" s="3">
        <v>-1</v>
      </c>
    </row>
    <row r="66" spans="1:19" x14ac:dyDescent="0.5">
      <c r="A66" s="1" t="s">
        <v>507</v>
      </c>
      <c r="G66" s="3"/>
      <c r="I66" s="3">
        <v>10569484375</v>
      </c>
      <c r="M66" s="3">
        <v>10569484375</v>
      </c>
      <c r="O66" s="3">
        <v>10569484375</v>
      </c>
      <c r="S66" s="3">
        <v>10569484375</v>
      </c>
    </row>
    <row r="67" spans="1:19" x14ac:dyDescent="0.5">
      <c r="A67" s="1" t="s">
        <v>508</v>
      </c>
      <c r="G67" s="3"/>
      <c r="I67" s="3">
        <v>13737254905</v>
      </c>
      <c r="M67" s="3">
        <v>13737254905</v>
      </c>
      <c r="O67" s="3">
        <v>79321568645</v>
      </c>
      <c r="S67" s="3">
        <v>79321568645</v>
      </c>
    </row>
    <row r="68" spans="1:19" x14ac:dyDescent="0.5">
      <c r="A68" s="1" t="s">
        <v>509</v>
      </c>
      <c r="G68" s="3"/>
      <c r="I68" s="3">
        <v>770019006</v>
      </c>
      <c r="M68" s="3">
        <v>770019006</v>
      </c>
      <c r="O68" s="3">
        <v>47578288299</v>
      </c>
      <c r="S68" s="3">
        <v>47578288299</v>
      </c>
    </row>
    <row r="69" spans="1:19" x14ac:dyDescent="0.5">
      <c r="A69" s="1" t="s">
        <v>510</v>
      </c>
      <c r="E69" s="1" t="s">
        <v>310</v>
      </c>
      <c r="G69" s="3"/>
      <c r="I69" s="3">
        <v>0</v>
      </c>
      <c r="M69" s="3">
        <v>0</v>
      </c>
      <c r="O69" s="3">
        <v>2920492164</v>
      </c>
      <c r="S69" s="3">
        <v>2920492164</v>
      </c>
    </row>
    <row r="70" spans="1:19" x14ac:dyDescent="0.5">
      <c r="A70" s="1" t="s">
        <v>511</v>
      </c>
      <c r="E70" s="1" t="s">
        <v>61</v>
      </c>
      <c r="G70" s="3"/>
      <c r="I70" s="3">
        <v>0</v>
      </c>
      <c r="M70" s="3">
        <v>0</v>
      </c>
      <c r="O70" s="3">
        <v>380000000000</v>
      </c>
      <c r="S70" s="3">
        <v>380000000000</v>
      </c>
    </row>
    <row r="71" spans="1:19" x14ac:dyDescent="0.5">
      <c r="A71" s="1" t="s">
        <v>512</v>
      </c>
      <c r="E71" s="1" t="s">
        <v>68</v>
      </c>
      <c r="G71" s="3"/>
      <c r="I71" s="3">
        <v>0</v>
      </c>
      <c r="M71" s="3">
        <v>0</v>
      </c>
      <c r="O71" s="3">
        <v>540000000000</v>
      </c>
      <c r="S71" s="3">
        <v>540000000000</v>
      </c>
    </row>
    <row r="72" spans="1:19" x14ac:dyDescent="0.5">
      <c r="A72" s="1" t="s">
        <v>513</v>
      </c>
      <c r="E72" s="1" t="s">
        <v>71</v>
      </c>
      <c r="G72" s="3" t="s">
        <v>514</v>
      </c>
      <c r="I72" s="3">
        <v>38535547952</v>
      </c>
      <c r="M72" s="3">
        <v>38535547952</v>
      </c>
      <c r="O72" s="3">
        <v>57181780829</v>
      </c>
      <c r="S72" s="3">
        <v>57181780829</v>
      </c>
    </row>
    <row r="73" spans="1:19" x14ac:dyDescent="0.5">
      <c r="A73" s="1" t="s">
        <v>292</v>
      </c>
      <c r="C73" s="3">
        <v>1</v>
      </c>
      <c r="E73" s="1" t="s">
        <v>39</v>
      </c>
      <c r="G73" s="3">
        <v>0</v>
      </c>
      <c r="I73" s="3">
        <v>187058</v>
      </c>
      <c r="K73" s="3">
        <v>0</v>
      </c>
      <c r="M73" s="3">
        <v>187058</v>
      </c>
      <c r="O73" s="3">
        <v>9523448656</v>
      </c>
      <c r="Q73" s="3">
        <v>0</v>
      </c>
      <c r="S73" s="3">
        <v>9523448656</v>
      </c>
    </row>
    <row r="74" spans="1:19" x14ac:dyDescent="0.5">
      <c r="A74" s="1" t="s">
        <v>296</v>
      </c>
      <c r="C74" s="3">
        <v>1</v>
      </c>
      <c r="E74" s="1" t="s">
        <v>39</v>
      </c>
      <c r="G74" s="3">
        <v>0</v>
      </c>
      <c r="I74" s="3">
        <v>74822571388</v>
      </c>
      <c r="K74" s="3">
        <v>0</v>
      </c>
      <c r="M74" s="3">
        <v>74822571388</v>
      </c>
      <c r="O74" s="3">
        <v>419566311743</v>
      </c>
      <c r="Q74" s="3">
        <v>0</v>
      </c>
      <c r="S74" s="3">
        <v>419566311743</v>
      </c>
    </row>
    <row r="75" spans="1:19" x14ac:dyDescent="0.5">
      <c r="A75" s="1" t="s">
        <v>299</v>
      </c>
      <c r="C75" s="3">
        <v>17</v>
      </c>
      <c r="E75" s="1" t="s">
        <v>39</v>
      </c>
      <c r="G75" s="3">
        <v>0</v>
      </c>
      <c r="I75" s="3">
        <v>882943029</v>
      </c>
      <c r="K75" s="3">
        <v>0</v>
      </c>
      <c r="M75" s="3">
        <v>882943029</v>
      </c>
      <c r="O75" s="3">
        <v>123535411288</v>
      </c>
      <c r="Q75" s="3">
        <v>0</v>
      </c>
      <c r="S75" s="3">
        <v>123535411288</v>
      </c>
    </row>
    <row r="76" spans="1:19" x14ac:dyDescent="0.5">
      <c r="A76" s="1" t="s">
        <v>299</v>
      </c>
      <c r="C76" s="3">
        <v>13</v>
      </c>
      <c r="E76" s="1" t="s">
        <v>39</v>
      </c>
      <c r="G76" s="3" t="s">
        <v>505</v>
      </c>
      <c r="I76" s="3">
        <v>0</v>
      </c>
      <c r="K76" s="3">
        <v>0</v>
      </c>
      <c r="M76" s="3">
        <v>0</v>
      </c>
      <c r="O76" s="3">
        <v>27419960242</v>
      </c>
      <c r="Q76" s="3">
        <v>0</v>
      </c>
      <c r="S76" s="3">
        <v>27419960242</v>
      </c>
    </row>
    <row r="77" spans="1:19" x14ac:dyDescent="0.5">
      <c r="A77" s="1" t="s">
        <v>299</v>
      </c>
      <c r="C77" s="3">
        <v>13</v>
      </c>
      <c r="E77" s="1" t="s">
        <v>39</v>
      </c>
      <c r="G77" s="3" t="s">
        <v>505</v>
      </c>
      <c r="I77" s="3">
        <v>0</v>
      </c>
      <c r="K77" s="3">
        <v>0</v>
      </c>
      <c r="M77" s="3">
        <v>0</v>
      </c>
      <c r="O77" s="3">
        <v>79890410992</v>
      </c>
      <c r="Q77" s="3">
        <v>0</v>
      </c>
      <c r="S77" s="3">
        <v>79890410992</v>
      </c>
    </row>
    <row r="78" spans="1:19" x14ac:dyDescent="0.5">
      <c r="A78" s="1" t="s">
        <v>345</v>
      </c>
      <c r="C78" s="3">
        <v>1</v>
      </c>
      <c r="E78" s="1" t="s">
        <v>39</v>
      </c>
      <c r="G78" s="3">
        <v>18</v>
      </c>
      <c r="I78" s="3">
        <v>0</v>
      </c>
      <c r="K78" s="3">
        <v>0</v>
      </c>
      <c r="M78" s="3">
        <v>0</v>
      </c>
      <c r="O78" s="3">
        <v>71013698656</v>
      </c>
      <c r="Q78" s="3">
        <v>0</v>
      </c>
      <c r="S78" s="3">
        <v>71013698656</v>
      </c>
    </row>
    <row r="79" spans="1:19" x14ac:dyDescent="0.5">
      <c r="A79" s="1" t="s">
        <v>302</v>
      </c>
      <c r="C79" s="3">
        <v>1</v>
      </c>
      <c r="E79" s="1" t="s">
        <v>39</v>
      </c>
      <c r="G79" s="3">
        <v>18</v>
      </c>
      <c r="I79" s="3">
        <v>0</v>
      </c>
      <c r="K79" s="3">
        <v>0</v>
      </c>
      <c r="M79" s="3">
        <v>0</v>
      </c>
      <c r="O79" s="3">
        <v>122301369889</v>
      </c>
      <c r="Q79" s="3">
        <v>0</v>
      </c>
      <c r="S79" s="3">
        <v>122301369889</v>
      </c>
    </row>
    <row r="80" spans="1:19" x14ac:dyDescent="0.5">
      <c r="A80" s="1" t="s">
        <v>302</v>
      </c>
      <c r="C80" s="3">
        <v>1</v>
      </c>
      <c r="E80" s="1" t="s">
        <v>39</v>
      </c>
      <c r="G80" s="3">
        <v>0</v>
      </c>
      <c r="I80" s="3">
        <v>0</v>
      </c>
      <c r="K80" s="3">
        <v>0</v>
      </c>
      <c r="M80" s="3">
        <v>0</v>
      </c>
      <c r="O80" s="3">
        <v>7174618</v>
      </c>
      <c r="Q80" s="3">
        <v>0</v>
      </c>
      <c r="S80" s="3">
        <v>7174618</v>
      </c>
    </row>
    <row r="81" spans="1:19" x14ac:dyDescent="0.5">
      <c r="A81" s="1" t="s">
        <v>345</v>
      </c>
      <c r="C81" s="3">
        <v>1</v>
      </c>
      <c r="E81" s="1" t="s">
        <v>39</v>
      </c>
      <c r="G81" s="3">
        <v>18</v>
      </c>
      <c r="I81" s="3">
        <v>0</v>
      </c>
      <c r="K81" s="3">
        <v>0</v>
      </c>
      <c r="M81" s="3">
        <v>0</v>
      </c>
      <c r="O81" s="3">
        <v>187890410984</v>
      </c>
      <c r="Q81" s="3">
        <v>0</v>
      </c>
      <c r="S81" s="3">
        <v>187890410984</v>
      </c>
    </row>
    <row r="82" spans="1:19" x14ac:dyDescent="0.5">
      <c r="A82" s="1" t="s">
        <v>302</v>
      </c>
      <c r="C82" s="3">
        <v>1</v>
      </c>
      <c r="E82" s="1" t="s">
        <v>39</v>
      </c>
      <c r="G82" s="3">
        <v>18</v>
      </c>
      <c r="I82" s="3">
        <v>0</v>
      </c>
      <c r="K82" s="3">
        <v>0</v>
      </c>
      <c r="M82" s="3">
        <v>0</v>
      </c>
      <c r="O82" s="3">
        <v>193808219203</v>
      </c>
      <c r="Q82" s="3">
        <v>0</v>
      </c>
      <c r="S82" s="3">
        <v>193808219203</v>
      </c>
    </row>
    <row r="83" spans="1:19" x14ac:dyDescent="0.5">
      <c r="A83" s="1" t="s">
        <v>350</v>
      </c>
      <c r="C83" s="3">
        <v>1</v>
      </c>
      <c r="E83" s="1" t="s">
        <v>39</v>
      </c>
      <c r="G83" s="3">
        <v>18</v>
      </c>
      <c r="I83" s="3">
        <v>0</v>
      </c>
      <c r="K83" s="3">
        <v>0</v>
      </c>
      <c r="M83" s="3">
        <v>0</v>
      </c>
      <c r="O83" s="3">
        <v>260383561667</v>
      </c>
      <c r="Q83" s="3">
        <v>0</v>
      </c>
      <c r="S83" s="3">
        <v>260383561667</v>
      </c>
    </row>
    <row r="84" spans="1:19" x14ac:dyDescent="0.5">
      <c r="A84" s="1" t="s">
        <v>353</v>
      </c>
      <c r="C84" s="3">
        <v>1</v>
      </c>
      <c r="E84" s="1" t="s">
        <v>39</v>
      </c>
      <c r="G84" s="3" t="s">
        <v>505</v>
      </c>
      <c r="I84" s="3">
        <v>0</v>
      </c>
      <c r="K84" s="3">
        <v>0</v>
      </c>
      <c r="M84" s="3">
        <v>0</v>
      </c>
      <c r="O84" s="3">
        <v>272438356190</v>
      </c>
      <c r="Q84" s="3">
        <v>0</v>
      </c>
      <c r="S84" s="3">
        <v>272438356190</v>
      </c>
    </row>
    <row r="85" spans="1:19" x14ac:dyDescent="0.5">
      <c r="A85" s="1" t="s">
        <v>359</v>
      </c>
      <c r="C85" s="3">
        <v>30</v>
      </c>
      <c r="E85" s="1" t="s">
        <v>39</v>
      </c>
      <c r="G85" s="3" t="s">
        <v>505</v>
      </c>
      <c r="I85" s="3">
        <v>0</v>
      </c>
      <c r="K85" s="3">
        <v>0</v>
      </c>
      <c r="M85" s="3">
        <v>0</v>
      </c>
      <c r="O85" s="3">
        <v>102575342466</v>
      </c>
      <c r="Q85" s="3">
        <v>0</v>
      </c>
      <c r="S85" s="3">
        <v>102575342466</v>
      </c>
    </row>
    <row r="86" spans="1:19" x14ac:dyDescent="0.5">
      <c r="A86" s="1" t="s">
        <v>299</v>
      </c>
      <c r="C86" s="3">
        <v>30</v>
      </c>
      <c r="E86" s="1" t="s">
        <v>39</v>
      </c>
      <c r="G86" s="3" t="s">
        <v>505</v>
      </c>
      <c r="I86" s="3">
        <v>256004940490</v>
      </c>
      <c r="K86" s="3">
        <v>196721311</v>
      </c>
      <c r="M86" s="3">
        <v>255808219179</v>
      </c>
      <c r="O86" s="3">
        <v>1151895351443</v>
      </c>
      <c r="Q86" s="3">
        <v>196721311</v>
      </c>
      <c r="S86" s="3">
        <v>1151698630132</v>
      </c>
    </row>
    <row r="87" spans="1:19" x14ac:dyDescent="0.5">
      <c r="A87" s="1" t="s">
        <v>311</v>
      </c>
      <c r="C87" s="3">
        <v>30</v>
      </c>
      <c r="E87" s="1" t="s">
        <v>39</v>
      </c>
      <c r="G87" s="3" t="s">
        <v>505</v>
      </c>
      <c r="I87" s="3">
        <v>93419494720</v>
      </c>
      <c r="K87" s="3">
        <v>578399300</v>
      </c>
      <c r="M87" s="3">
        <v>92841095420</v>
      </c>
      <c r="O87" s="3">
        <v>1036333686465</v>
      </c>
      <c r="Q87" s="3">
        <v>578399300</v>
      </c>
      <c r="S87" s="3">
        <v>1035755287165</v>
      </c>
    </row>
    <row r="88" spans="1:19" x14ac:dyDescent="0.5">
      <c r="A88" s="1" t="s">
        <v>359</v>
      </c>
      <c r="C88" s="3">
        <v>30</v>
      </c>
      <c r="E88" s="1" t="s">
        <v>39</v>
      </c>
      <c r="G88" s="3" t="s">
        <v>505</v>
      </c>
      <c r="I88" s="3">
        <v>0</v>
      </c>
      <c r="K88" s="3">
        <v>0</v>
      </c>
      <c r="M88" s="3">
        <v>0</v>
      </c>
      <c r="O88" s="3">
        <v>174520547945</v>
      </c>
      <c r="Q88" s="3">
        <v>0</v>
      </c>
      <c r="S88" s="3">
        <v>174520547945</v>
      </c>
    </row>
    <row r="89" spans="1:19" x14ac:dyDescent="0.5">
      <c r="A89" s="1" t="s">
        <v>311</v>
      </c>
      <c r="C89" s="3">
        <v>7</v>
      </c>
      <c r="E89" s="1" t="s">
        <v>39</v>
      </c>
      <c r="G89" s="3" t="s">
        <v>505</v>
      </c>
      <c r="I89" s="3">
        <v>0</v>
      </c>
      <c r="K89" s="3">
        <v>0</v>
      </c>
      <c r="M89" s="3">
        <v>0</v>
      </c>
      <c r="O89" s="3">
        <v>117534246574</v>
      </c>
      <c r="Q89" s="3">
        <v>0</v>
      </c>
      <c r="S89" s="3">
        <v>117534246574</v>
      </c>
    </row>
    <row r="90" spans="1:19" x14ac:dyDescent="0.5">
      <c r="A90" s="1" t="s">
        <v>299</v>
      </c>
      <c r="C90" s="3">
        <v>7</v>
      </c>
      <c r="E90" s="1" t="s">
        <v>39</v>
      </c>
      <c r="G90" s="3" t="s">
        <v>505</v>
      </c>
      <c r="I90" s="3">
        <v>684931507</v>
      </c>
      <c r="K90" s="3">
        <v>0</v>
      </c>
      <c r="M90" s="3">
        <v>684931507</v>
      </c>
      <c r="O90" s="3">
        <v>305410958906</v>
      </c>
      <c r="Q90" s="3">
        <v>0</v>
      </c>
      <c r="S90" s="3">
        <v>305410958906</v>
      </c>
    </row>
    <row r="91" spans="1:19" x14ac:dyDescent="0.5">
      <c r="A91" s="1" t="s">
        <v>313</v>
      </c>
      <c r="C91" s="3">
        <v>30</v>
      </c>
      <c r="E91" s="1" t="s">
        <v>39</v>
      </c>
      <c r="G91" s="3">
        <v>0</v>
      </c>
      <c r="I91" s="3">
        <v>28050644</v>
      </c>
      <c r="K91" s="3">
        <v>0</v>
      </c>
      <c r="M91" s="3">
        <v>28050644</v>
      </c>
      <c r="O91" s="3">
        <v>9694140138</v>
      </c>
      <c r="Q91" s="3">
        <v>0</v>
      </c>
      <c r="S91" s="3">
        <v>9694140138</v>
      </c>
    </row>
    <row r="92" spans="1:19" x14ac:dyDescent="0.5">
      <c r="A92" s="1" t="s">
        <v>425</v>
      </c>
      <c r="C92" s="3">
        <v>30</v>
      </c>
      <c r="E92" s="1" t="s">
        <v>39</v>
      </c>
      <c r="G92" s="3" t="s">
        <v>505</v>
      </c>
      <c r="I92" s="3">
        <v>0</v>
      </c>
      <c r="K92" s="3">
        <v>0</v>
      </c>
      <c r="M92" s="3">
        <v>0</v>
      </c>
      <c r="O92" s="3">
        <v>181369862994</v>
      </c>
      <c r="Q92" s="3">
        <v>0</v>
      </c>
      <c r="S92" s="3">
        <v>181369862994</v>
      </c>
    </row>
    <row r="93" spans="1:19" x14ac:dyDescent="0.5">
      <c r="A93" s="1" t="s">
        <v>313</v>
      </c>
      <c r="C93" s="3">
        <v>30</v>
      </c>
      <c r="E93" s="1" t="s">
        <v>39</v>
      </c>
      <c r="G93" s="3" t="s">
        <v>505</v>
      </c>
      <c r="I93" s="3">
        <v>0</v>
      </c>
      <c r="K93" s="3">
        <v>0</v>
      </c>
      <c r="M93" s="3">
        <v>0</v>
      </c>
      <c r="O93" s="3">
        <v>151635616433</v>
      </c>
      <c r="Q93" s="3">
        <v>0</v>
      </c>
      <c r="S93" s="3">
        <v>151635616433</v>
      </c>
    </row>
    <row r="94" spans="1:19" x14ac:dyDescent="0.5">
      <c r="A94" s="1" t="s">
        <v>313</v>
      </c>
      <c r="C94" s="3">
        <v>30</v>
      </c>
      <c r="E94" s="1" t="s">
        <v>39</v>
      </c>
      <c r="G94" s="3" t="s">
        <v>505</v>
      </c>
      <c r="I94" s="3">
        <v>0</v>
      </c>
      <c r="K94" s="3">
        <v>0</v>
      </c>
      <c r="M94" s="3">
        <v>0</v>
      </c>
      <c r="O94" s="3">
        <v>86986301363</v>
      </c>
      <c r="Q94" s="3">
        <v>0</v>
      </c>
      <c r="S94" s="3">
        <v>86986301363</v>
      </c>
    </row>
    <row r="95" spans="1:19" x14ac:dyDescent="0.5">
      <c r="A95" s="1" t="s">
        <v>311</v>
      </c>
      <c r="C95" s="3">
        <v>30</v>
      </c>
      <c r="E95" s="1" t="s">
        <v>39</v>
      </c>
      <c r="G95" s="3" t="s">
        <v>505</v>
      </c>
      <c r="I95" s="3">
        <v>101978291795</v>
      </c>
      <c r="K95" s="3">
        <v>95628415</v>
      </c>
      <c r="M95" s="3">
        <v>101882663380</v>
      </c>
      <c r="O95" s="3">
        <v>374767332876</v>
      </c>
      <c r="Q95" s="3">
        <v>95628415</v>
      </c>
      <c r="S95" s="3">
        <v>374671704461</v>
      </c>
    </row>
    <row r="96" spans="1:19" x14ac:dyDescent="0.5">
      <c r="A96" s="1" t="s">
        <v>311</v>
      </c>
      <c r="C96" s="3">
        <v>30</v>
      </c>
      <c r="E96" s="1" t="s">
        <v>39</v>
      </c>
      <c r="G96" s="3" t="s">
        <v>505</v>
      </c>
      <c r="I96" s="3">
        <v>131171120610</v>
      </c>
      <c r="K96" s="3">
        <v>171640745</v>
      </c>
      <c r="M96" s="3">
        <v>130999479865</v>
      </c>
      <c r="O96" s="3">
        <v>457910846612</v>
      </c>
      <c r="Q96" s="3">
        <v>171640745</v>
      </c>
      <c r="S96" s="3">
        <v>457739205867</v>
      </c>
    </row>
    <row r="97" spans="1:19" x14ac:dyDescent="0.5">
      <c r="A97" s="1" t="s">
        <v>311</v>
      </c>
      <c r="C97" s="3">
        <v>2</v>
      </c>
      <c r="E97" s="1" t="s">
        <v>39</v>
      </c>
      <c r="G97" s="3" t="s">
        <v>505</v>
      </c>
      <c r="I97" s="3">
        <v>122587319424</v>
      </c>
      <c r="K97" s="3">
        <v>23671638</v>
      </c>
      <c r="M97" s="3">
        <v>122563647786</v>
      </c>
      <c r="O97" s="3">
        <v>445436634468</v>
      </c>
      <c r="Q97" s="3">
        <v>174403339</v>
      </c>
      <c r="S97" s="3">
        <v>445262231129</v>
      </c>
    </row>
    <row r="98" spans="1:19" x14ac:dyDescent="0.5">
      <c r="A98" s="1" t="s">
        <v>313</v>
      </c>
      <c r="C98" s="3">
        <v>3</v>
      </c>
      <c r="E98" s="1" t="s">
        <v>39</v>
      </c>
      <c r="G98" s="3" t="s">
        <v>505</v>
      </c>
      <c r="I98" s="3">
        <v>0</v>
      </c>
      <c r="K98" s="3">
        <v>0</v>
      </c>
      <c r="M98" s="3">
        <v>0</v>
      </c>
      <c r="O98" s="3">
        <v>114945205477</v>
      </c>
      <c r="Q98" s="3">
        <v>0</v>
      </c>
      <c r="S98" s="3">
        <v>114945205477</v>
      </c>
    </row>
    <row r="99" spans="1:19" x14ac:dyDescent="0.5">
      <c r="A99" s="1" t="s">
        <v>313</v>
      </c>
      <c r="C99" s="3">
        <v>5</v>
      </c>
      <c r="E99" s="1" t="s">
        <v>39</v>
      </c>
      <c r="G99" s="3" t="s">
        <v>505</v>
      </c>
      <c r="I99" s="3">
        <v>0</v>
      </c>
      <c r="K99" s="3">
        <v>0</v>
      </c>
      <c r="M99" s="3">
        <v>0</v>
      </c>
      <c r="O99" s="3">
        <v>110506849313</v>
      </c>
      <c r="Q99" s="3">
        <v>0</v>
      </c>
      <c r="S99" s="3">
        <v>110506849313</v>
      </c>
    </row>
    <row r="100" spans="1:19" x14ac:dyDescent="0.5">
      <c r="A100" s="1" t="s">
        <v>313</v>
      </c>
      <c r="C100" s="3">
        <v>6</v>
      </c>
      <c r="E100" s="1" t="s">
        <v>39</v>
      </c>
      <c r="G100" s="3" t="s">
        <v>505</v>
      </c>
      <c r="I100" s="3">
        <v>0</v>
      </c>
      <c r="K100" s="3">
        <v>0</v>
      </c>
      <c r="M100" s="3">
        <v>0</v>
      </c>
      <c r="O100" s="3">
        <v>72191780820</v>
      </c>
      <c r="Q100" s="3">
        <v>0</v>
      </c>
      <c r="S100" s="3">
        <v>72191780820</v>
      </c>
    </row>
    <row r="101" spans="1:19" x14ac:dyDescent="0.5">
      <c r="A101" s="1" t="s">
        <v>313</v>
      </c>
      <c r="C101" s="3">
        <v>9</v>
      </c>
      <c r="E101" s="1" t="s">
        <v>39</v>
      </c>
      <c r="G101" s="3" t="s">
        <v>505</v>
      </c>
      <c r="I101" s="3">
        <v>0</v>
      </c>
      <c r="K101" s="3">
        <v>0</v>
      </c>
      <c r="M101" s="3">
        <v>0</v>
      </c>
      <c r="O101" s="3">
        <v>101630136984</v>
      </c>
      <c r="Q101" s="3">
        <v>0</v>
      </c>
      <c r="S101" s="3">
        <v>101630136984</v>
      </c>
    </row>
    <row r="102" spans="1:19" x14ac:dyDescent="0.5">
      <c r="A102" s="1" t="s">
        <v>359</v>
      </c>
      <c r="C102" s="3">
        <v>30</v>
      </c>
      <c r="E102" s="1" t="s">
        <v>39</v>
      </c>
      <c r="G102" s="3" t="s">
        <v>505</v>
      </c>
      <c r="I102" s="3">
        <v>0</v>
      </c>
      <c r="K102" s="3">
        <v>0</v>
      </c>
      <c r="M102" s="3">
        <v>0</v>
      </c>
      <c r="O102" s="3">
        <v>355753424657</v>
      </c>
      <c r="Q102" s="3">
        <v>0</v>
      </c>
      <c r="S102" s="3">
        <v>355753424657</v>
      </c>
    </row>
    <row r="103" spans="1:19" x14ac:dyDescent="0.5">
      <c r="A103" s="1" t="s">
        <v>359</v>
      </c>
      <c r="C103" s="3">
        <v>30</v>
      </c>
      <c r="E103" s="1" t="s">
        <v>39</v>
      </c>
      <c r="G103" s="3" t="s">
        <v>505</v>
      </c>
      <c r="I103" s="3">
        <v>0</v>
      </c>
      <c r="K103" s="3">
        <v>0</v>
      </c>
      <c r="M103" s="3">
        <v>0</v>
      </c>
      <c r="O103" s="3">
        <v>152465753425</v>
      </c>
      <c r="Q103" s="3">
        <v>0</v>
      </c>
      <c r="S103" s="3">
        <v>152465753425</v>
      </c>
    </row>
    <row r="104" spans="1:19" x14ac:dyDescent="0.5">
      <c r="A104" s="1" t="s">
        <v>359</v>
      </c>
      <c r="C104" s="3">
        <v>30</v>
      </c>
      <c r="E104" s="1" t="s">
        <v>39</v>
      </c>
      <c r="G104" s="3" t="s">
        <v>505</v>
      </c>
      <c r="I104" s="3">
        <v>0</v>
      </c>
      <c r="K104" s="3">
        <v>0</v>
      </c>
      <c r="M104" s="3">
        <v>0</v>
      </c>
      <c r="O104" s="3">
        <v>254109589041</v>
      </c>
      <c r="Q104" s="3">
        <v>0</v>
      </c>
      <c r="S104" s="3">
        <v>254109589041</v>
      </c>
    </row>
    <row r="105" spans="1:19" x14ac:dyDescent="0.5">
      <c r="A105" s="1" t="s">
        <v>299</v>
      </c>
      <c r="C105" s="3">
        <v>10</v>
      </c>
      <c r="E105" s="1" t="s">
        <v>39</v>
      </c>
      <c r="G105" s="3" t="s">
        <v>505</v>
      </c>
      <c r="I105" s="3">
        <v>14</v>
      </c>
      <c r="K105" s="3">
        <v>-2122664</v>
      </c>
      <c r="M105" s="3">
        <v>2122678</v>
      </c>
      <c r="O105" s="3">
        <v>74246575342</v>
      </c>
      <c r="Q105" s="3">
        <v>0</v>
      </c>
      <c r="S105" s="3">
        <v>74246575342</v>
      </c>
    </row>
    <row r="106" spans="1:19" x14ac:dyDescent="0.5">
      <c r="A106" s="1" t="s">
        <v>313</v>
      </c>
      <c r="C106" s="3">
        <v>11</v>
      </c>
      <c r="E106" s="1" t="s">
        <v>39</v>
      </c>
      <c r="G106" s="3" t="s">
        <v>505</v>
      </c>
      <c r="I106" s="3">
        <v>0</v>
      </c>
      <c r="K106" s="3">
        <v>0</v>
      </c>
      <c r="M106" s="3">
        <v>0</v>
      </c>
      <c r="O106" s="3">
        <v>64794520546</v>
      </c>
      <c r="Q106" s="3">
        <v>0</v>
      </c>
      <c r="S106" s="3">
        <v>64794520546</v>
      </c>
    </row>
    <row r="107" spans="1:19" x14ac:dyDescent="0.5">
      <c r="A107" s="1" t="s">
        <v>426</v>
      </c>
      <c r="C107" s="3">
        <v>11</v>
      </c>
      <c r="E107" s="1" t="s">
        <v>39</v>
      </c>
      <c r="G107" s="3" t="s">
        <v>505</v>
      </c>
      <c r="I107" s="3">
        <v>15</v>
      </c>
      <c r="K107" s="3">
        <v>-583281</v>
      </c>
      <c r="M107" s="3">
        <v>583296</v>
      </c>
      <c r="O107" s="3">
        <v>18191780822</v>
      </c>
      <c r="Q107" s="3">
        <v>0</v>
      </c>
      <c r="S107" s="3">
        <v>18191780822</v>
      </c>
    </row>
    <row r="108" spans="1:19" x14ac:dyDescent="0.5">
      <c r="A108" s="1" t="s">
        <v>299</v>
      </c>
      <c r="C108" s="3">
        <v>24</v>
      </c>
      <c r="E108" s="1" t="s">
        <v>39</v>
      </c>
      <c r="G108" s="3" t="s">
        <v>505</v>
      </c>
      <c r="I108" s="3">
        <v>3</v>
      </c>
      <c r="K108" s="3">
        <v>-5039728</v>
      </c>
      <c r="M108" s="3">
        <v>5039731</v>
      </c>
      <c r="O108" s="3">
        <v>53534246575</v>
      </c>
      <c r="Q108" s="3">
        <v>0</v>
      </c>
      <c r="S108" s="3">
        <v>53534246575</v>
      </c>
    </row>
    <row r="109" spans="1:19" x14ac:dyDescent="0.5">
      <c r="A109" s="1" t="s">
        <v>334</v>
      </c>
      <c r="C109" s="3">
        <v>25</v>
      </c>
      <c r="E109" s="1" t="s">
        <v>39</v>
      </c>
      <c r="G109" s="3" t="s">
        <v>505</v>
      </c>
      <c r="I109" s="3">
        <v>0</v>
      </c>
      <c r="K109" s="3">
        <v>0</v>
      </c>
      <c r="M109" s="3">
        <v>0</v>
      </c>
      <c r="O109" s="3">
        <v>55479452054</v>
      </c>
      <c r="Q109" s="3">
        <v>0</v>
      </c>
      <c r="S109" s="3">
        <v>55479452054</v>
      </c>
    </row>
    <row r="110" spans="1:19" x14ac:dyDescent="0.5">
      <c r="A110" s="1" t="s">
        <v>322</v>
      </c>
      <c r="C110" s="3">
        <v>25</v>
      </c>
      <c r="E110" s="1" t="s">
        <v>39</v>
      </c>
      <c r="G110" s="3" t="s">
        <v>505</v>
      </c>
      <c r="I110" s="3">
        <v>0</v>
      </c>
      <c r="K110" s="3">
        <v>0</v>
      </c>
      <c r="M110" s="3">
        <v>0</v>
      </c>
      <c r="O110" s="3">
        <v>55479452054</v>
      </c>
      <c r="Q110" s="3">
        <v>0</v>
      </c>
      <c r="S110" s="3">
        <v>55479452054</v>
      </c>
    </row>
    <row r="111" spans="1:19" x14ac:dyDescent="0.5">
      <c r="A111" s="1" t="s">
        <v>311</v>
      </c>
      <c r="C111" s="3">
        <v>25</v>
      </c>
      <c r="E111" s="1" t="s">
        <v>39</v>
      </c>
      <c r="G111" s="3" t="s">
        <v>505</v>
      </c>
      <c r="I111" s="3">
        <v>71246171118</v>
      </c>
      <c r="K111" s="3">
        <v>87403437</v>
      </c>
      <c r="M111" s="3">
        <v>71158767681</v>
      </c>
      <c r="O111" s="3">
        <v>218106445087</v>
      </c>
      <c r="Q111" s="3">
        <v>301498703</v>
      </c>
      <c r="S111" s="3">
        <v>217804946384</v>
      </c>
    </row>
    <row r="112" spans="1:19" x14ac:dyDescent="0.5">
      <c r="A112" s="1" t="s">
        <v>327</v>
      </c>
      <c r="C112" s="3">
        <v>30</v>
      </c>
      <c r="E112" s="1" t="s">
        <v>39</v>
      </c>
      <c r="G112" s="3" t="s">
        <v>505</v>
      </c>
      <c r="I112" s="3">
        <v>24616363489</v>
      </c>
      <c r="K112" s="3">
        <v>308228948</v>
      </c>
      <c r="M112" s="3">
        <v>24308134541</v>
      </c>
      <c r="O112" s="3">
        <v>97164308673</v>
      </c>
      <c r="Q112" s="3">
        <v>308228948</v>
      </c>
      <c r="S112" s="3">
        <v>96856079725</v>
      </c>
    </row>
    <row r="113" spans="1:19" x14ac:dyDescent="0.5">
      <c r="A113" s="1" t="s">
        <v>322</v>
      </c>
      <c r="C113" s="3">
        <v>30</v>
      </c>
      <c r="E113" s="1" t="s">
        <v>39</v>
      </c>
      <c r="G113" s="3" t="s">
        <v>505</v>
      </c>
      <c r="I113" s="3">
        <v>127374803505</v>
      </c>
      <c r="K113" s="3">
        <v>196721311</v>
      </c>
      <c r="M113" s="3">
        <v>127178082194</v>
      </c>
      <c r="O113" s="3">
        <v>299977543228</v>
      </c>
      <c r="Q113" s="3">
        <v>196721311</v>
      </c>
      <c r="S113" s="3">
        <v>299780821917</v>
      </c>
    </row>
    <row r="114" spans="1:19" x14ac:dyDescent="0.5">
      <c r="A114" s="1" t="s">
        <v>313</v>
      </c>
      <c r="C114" s="3">
        <v>30</v>
      </c>
      <c r="E114" s="1" t="s">
        <v>39</v>
      </c>
      <c r="G114" s="3" t="s">
        <v>505</v>
      </c>
      <c r="I114" s="3">
        <v>464825510874</v>
      </c>
      <c r="K114" s="3">
        <v>342958005</v>
      </c>
      <c r="M114" s="3">
        <v>464482552869</v>
      </c>
      <c r="O114" s="3">
        <v>977948798541</v>
      </c>
      <c r="Q114" s="3">
        <v>342958005</v>
      </c>
      <c r="S114" s="3">
        <v>977605840536</v>
      </c>
    </row>
    <row r="115" spans="1:19" x14ac:dyDescent="0.5">
      <c r="A115" s="1" t="s">
        <v>322</v>
      </c>
      <c r="C115" s="3">
        <v>30</v>
      </c>
      <c r="E115" s="1" t="s">
        <v>39</v>
      </c>
      <c r="G115" s="3" t="s">
        <v>505</v>
      </c>
      <c r="I115" s="3">
        <v>63687401766</v>
      </c>
      <c r="K115" s="3">
        <v>98360656</v>
      </c>
      <c r="M115" s="3">
        <v>63589041110</v>
      </c>
      <c r="O115" s="3">
        <v>135605209969</v>
      </c>
      <c r="Q115" s="3">
        <v>98360656</v>
      </c>
      <c r="S115" s="3">
        <v>135506849313</v>
      </c>
    </row>
    <row r="116" spans="1:19" x14ac:dyDescent="0.5">
      <c r="A116" s="1" t="s">
        <v>334</v>
      </c>
      <c r="C116" s="3">
        <v>30</v>
      </c>
      <c r="E116" s="1" t="s">
        <v>39</v>
      </c>
      <c r="G116" s="3" t="s">
        <v>505</v>
      </c>
      <c r="I116" s="3">
        <v>63687401769</v>
      </c>
      <c r="K116" s="3">
        <v>98360656</v>
      </c>
      <c r="M116" s="3">
        <v>63589041113</v>
      </c>
      <c r="O116" s="3">
        <v>135605209969</v>
      </c>
      <c r="Q116" s="3">
        <v>98360656</v>
      </c>
      <c r="S116" s="3">
        <v>135506849313</v>
      </c>
    </row>
    <row r="117" spans="1:19" x14ac:dyDescent="0.5">
      <c r="A117" s="1" t="s">
        <v>313</v>
      </c>
      <c r="C117" s="3">
        <v>30</v>
      </c>
      <c r="E117" s="1" t="s">
        <v>39</v>
      </c>
      <c r="G117" s="3" t="s">
        <v>505</v>
      </c>
      <c r="I117" s="3">
        <v>102910996338</v>
      </c>
      <c r="K117" s="3">
        <v>76212890</v>
      </c>
      <c r="M117" s="3">
        <v>102834783448</v>
      </c>
      <c r="O117" s="3">
        <v>198198667548</v>
      </c>
      <c r="Q117" s="3">
        <v>76212890</v>
      </c>
      <c r="S117" s="3">
        <v>198122454658</v>
      </c>
    </row>
    <row r="118" spans="1:19" x14ac:dyDescent="0.5">
      <c r="A118" s="1" t="s">
        <v>322</v>
      </c>
      <c r="C118" s="3">
        <v>30</v>
      </c>
      <c r="E118" s="1" t="s">
        <v>39</v>
      </c>
      <c r="G118" s="3" t="s">
        <v>505</v>
      </c>
      <c r="I118" s="3">
        <v>50949921414</v>
      </c>
      <c r="K118" s="3">
        <v>78688525</v>
      </c>
      <c r="M118" s="3">
        <v>50871232889</v>
      </c>
      <c r="O118" s="3">
        <v>100264989894</v>
      </c>
      <c r="Q118" s="3">
        <v>78688525</v>
      </c>
      <c r="S118" s="3">
        <v>100186301369</v>
      </c>
    </row>
    <row r="119" spans="1:19" x14ac:dyDescent="0.5">
      <c r="A119" s="1" t="s">
        <v>299</v>
      </c>
      <c r="C119" s="3">
        <v>30</v>
      </c>
      <c r="E119" s="1" t="s">
        <v>39</v>
      </c>
      <c r="G119" s="3" t="s">
        <v>505</v>
      </c>
      <c r="I119" s="3">
        <v>294405681583</v>
      </c>
      <c r="K119" s="3">
        <v>226229508</v>
      </c>
      <c r="M119" s="3">
        <v>294179452075</v>
      </c>
      <c r="O119" s="3">
        <v>563789243203</v>
      </c>
      <c r="Q119" s="3">
        <v>226229508</v>
      </c>
      <c r="S119" s="3">
        <v>563563013695</v>
      </c>
    </row>
    <row r="120" spans="1:19" x14ac:dyDescent="0.5">
      <c r="A120" s="1" t="s">
        <v>302</v>
      </c>
      <c r="C120" s="3">
        <v>1</v>
      </c>
      <c r="E120" s="1" t="s">
        <v>39</v>
      </c>
      <c r="G120" s="3" t="s">
        <v>505</v>
      </c>
      <c r="I120" s="3">
        <v>42375926323</v>
      </c>
      <c r="K120" s="3">
        <v>28925547</v>
      </c>
      <c r="M120" s="3">
        <v>42347000776</v>
      </c>
      <c r="O120" s="3">
        <v>75471816716</v>
      </c>
      <c r="Q120" s="3">
        <v>34685517</v>
      </c>
      <c r="S120" s="3">
        <v>75437131199</v>
      </c>
    </row>
    <row r="121" spans="1:19" x14ac:dyDescent="0.5">
      <c r="A121" s="1" t="s">
        <v>299</v>
      </c>
      <c r="C121" s="3">
        <v>7</v>
      </c>
      <c r="E121" s="1" t="s">
        <v>39</v>
      </c>
      <c r="G121" s="3" t="s">
        <v>505</v>
      </c>
      <c r="I121" s="3">
        <v>76646530426</v>
      </c>
      <c r="K121" s="3">
        <v>58673727</v>
      </c>
      <c r="M121" s="3">
        <v>76587856699</v>
      </c>
      <c r="O121" s="3">
        <v>130523242745</v>
      </c>
      <c r="Q121" s="3">
        <v>350753894</v>
      </c>
      <c r="S121" s="3">
        <v>130172488851</v>
      </c>
    </row>
    <row r="122" spans="1:19" x14ac:dyDescent="0.5">
      <c r="A122" s="1" t="s">
        <v>313</v>
      </c>
      <c r="C122" s="3">
        <v>30</v>
      </c>
      <c r="E122" s="1" t="s">
        <v>39</v>
      </c>
      <c r="G122" s="3" t="s">
        <v>505</v>
      </c>
      <c r="I122" s="3">
        <v>76690096566</v>
      </c>
      <c r="K122" s="3">
        <v>57159667</v>
      </c>
      <c r="M122" s="3">
        <v>76632936899</v>
      </c>
      <c r="O122" s="3">
        <v>131512014355</v>
      </c>
      <c r="Q122" s="3">
        <v>57159667</v>
      </c>
      <c r="S122" s="3">
        <v>131454854688</v>
      </c>
    </row>
    <row r="123" spans="1:19" x14ac:dyDescent="0.5">
      <c r="A123" s="1" t="s">
        <v>345</v>
      </c>
      <c r="C123" s="3">
        <v>1</v>
      </c>
      <c r="E123" s="1" t="s">
        <v>39</v>
      </c>
      <c r="G123" s="3" t="s">
        <v>505</v>
      </c>
      <c r="I123" s="3">
        <v>63563889488</v>
      </c>
      <c r="K123" s="3">
        <v>43388321</v>
      </c>
      <c r="M123" s="3">
        <v>63520501167</v>
      </c>
      <c r="O123" s="3">
        <v>108769368928</v>
      </c>
      <c r="Q123" s="3">
        <v>52028276</v>
      </c>
      <c r="S123" s="3">
        <v>108717340652</v>
      </c>
    </row>
    <row r="124" spans="1:19" x14ac:dyDescent="0.5">
      <c r="A124" s="1" t="s">
        <v>302</v>
      </c>
      <c r="C124" s="3">
        <v>1</v>
      </c>
      <c r="E124" s="1" t="s">
        <v>39</v>
      </c>
      <c r="G124" s="3" t="s">
        <v>505</v>
      </c>
      <c r="I124" s="3">
        <v>63563889488</v>
      </c>
      <c r="K124" s="3">
        <v>43388321</v>
      </c>
      <c r="M124" s="3">
        <v>63520501167</v>
      </c>
      <c r="O124" s="3">
        <v>100550190848</v>
      </c>
      <c r="Q124" s="3">
        <v>50457375</v>
      </c>
      <c r="S124" s="3">
        <v>100499733473</v>
      </c>
    </row>
    <row r="125" spans="1:19" x14ac:dyDescent="0.5">
      <c r="A125" s="1" t="s">
        <v>350</v>
      </c>
      <c r="C125" s="3">
        <v>1</v>
      </c>
      <c r="E125" s="1" t="s">
        <v>39</v>
      </c>
      <c r="G125" s="3" t="s">
        <v>505</v>
      </c>
      <c r="I125" s="3">
        <v>68358410055</v>
      </c>
      <c r="K125" s="3">
        <v>13090841</v>
      </c>
      <c r="M125" s="3">
        <v>68345319214</v>
      </c>
      <c r="O125" s="3">
        <v>114933752514</v>
      </c>
      <c r="Q125" s="3">
        <v>21992613</v>
      </c>
      <c r="S125" s="3">
        <v>114911759901</v>
      </c>
    </row>
    <row r="126" spans="1:19" x14ac:dyDescent="0.5">
      <c r="A126" s="1" t="s">
        <v>353</v>
      </c>
      <c r="C126" s="3">
        <v>1</v>
      </c>
      <c r="E126" s="1" t="s">
        <v>39</v>
      </c>
      <c r="G126" s="3" t="s">
        <v>505</v>
      </c>
      <c r="I126" s="3">
        <v>84751852677</v>
      </c>
      <c r="K126" s="3">
        <v>57851094</v>
      </c>
      <c r="M126" s="3">
        <v>84694001583</v>
      </c>
      <c r="O126" s="3">
        <v>123108017055</v>
      </c>
      <c r="Q126" s="3">
        <v>69371034</v>
      </c>
      <c r="S126" s="3">
        <v>123038646021</v>
      </c>
    </row>
    <row r="127" spans="1:19" x14ac:dyDescent="0.5">
      <c r="A127" s="1" t="s">
        <v>359</v>
      </c>
      <c r="C127" s="3">
        <v>30</v>
      </c>
      <c r="E127" s="1" t="s">
        <v>39</v>
      </c>
      <c r="G127" s="3" t="s">
        <v>505</v>
      </c>
      <c r="I127" s="3">
        <v>260874316940</v>
      </c>
      <c r="K127" s="3">
        <v>188804820</v>
      </c>
      <c r="M127" s="3">
        <v>260685512120</v>
      </c>
      <c r="O127" s="3">
        <v>345257878583</v>
      </c>
      <c r="Q127" s="3">
        <v>188804820</v>
      </c>
      <c r="S127" s="3">
        <v>345069073763</v>
      </c>
    </row>
    <row r="128" spans="1:19" x14ac:dyDescent="0.5">
      <c r="A128" s="1" t="s">
        <v>356</v>
      </c>
      <c r="C128" s="3">
        <v>20</v>
      </c>
      <c r="E128" s="1" t="s">
        <v>39</v>
      </c>
      <c r="G128" s="3" t="s">
        <v>505</v>
      </c>
      <c r="I128" s="3">
        <v>73688524580</v>
      </c>
      <c r="K128" s="3">
        <v>44376886</v>
      </c>
      <c r="M128" s="3">
        <v>73644147694</v>
      </c>
      <c r="O128" s="3">
        <v>97524141010</v>
      </c>
      <c r="Q128" s="3">
        <v>416207374</v>
      </c>
      <c r="S128" s="3">
        <v>97107933636</v>
      </c>
    </row>
    <row r="129" spans="1:19" x14ac:dyDescent="0.5">
      <c r="A129" s="1" t="s">
        <v>299</v>
      </c>
      <c r="C129" s="3">
        <v>27</v>
      </c>
      <c r="E129" s="1" t="s">
        <v>39</v>
      </c>
      <c r="G129" s="3" t="s">
        <v>505</v>
      </c>
      <c r="I129" s="3">
        <v>127341118343</v>
      </c>
      <c r="K129" s="3">
        <v>176745770</v>
      </c>
      <c r="M129" s="3">
        <v>127164372573</v>
      </c>
      <c r="O129" s="3">
        <v>139669885466</v>
      </c>
      <c r="Q129" s="3">
        <v>443687801</v>
      </c>
      <c r="S129" s="3">
        <v>139226197665</v>
      </c>
    </row>
    <row r="130" spans="1:19" x14ac:dyDescent="0.5">
      <c r="A130" s="1" t="s">
        <v>313</v>
      </c>
      <c r="C130" s="3">
        <v>30</v>
      </c>
      <c r="E130" s="1" t="s">
        <v>39</v>
      </c>
      <c r="G130" s="3" t="s">
        <v>505</v>
      </c>
      <c r="I130" s="3">
        <v>127127779006</v>
      </c>
      <c r="K130" s="3">
        <v>154345385</v>
      </c>
      <c r="M130" s="3">
        <v>126973433621</v>
      </c>
      <c r="O130" s="3">
        <v>139456546129</v>
      </c>
      <c r="Q130" s="3">
        <v>154345385</v>
      </c>
      <c r="S130" s="3">
        <v>139302200744</v>
      </c>
    </row>
    <row r="131" spans="1:19" x14ac:dyDescent="0.5">
      <c r="A131" s="1" t="s">
        <v>359</v>
      </c>
      <c r="C131" s="3">
        <v>30</v>
      </c>
      <c r="E131" s="1" t="s">
        <v>39</v>
      </c>
      <c r="G131" s="3" t="s">
        <v>505</v>
      </c>
      <c r="I131" s="3">
        <v>117213114755</v>
      </c>
      <c r="K131" s="3">
        <v>0</v>
      </c>
      <c r="M131" s="3">
        <v>117213114755</v>
      </c>
      <c r="O131" s="3">
        <v>126254210645</v>
      </c>
      <c r="Q131" s="3">
        <v>0</v>
      </c>
      <c r="S131" s="3">
        <v>126254210645</v>
      </c>
    </row>
    <row r="132" spans="1:19" x14ac:dyDescent="0.5">
      <c r="A132" s="1" t="s">
        <v>313</v>
      </c>
      <c r="C132" s="3">
        <v>30</v>
      </c>
      <c r="E132" s="1" t="s">
        <v>39</v>
      </c>
      <c r="G132" s="3" t="s">
        <v>505</v>
      </c>
      <c r="I132" s="3">
        <v>149211767346</v>
      </c>
      <c r="K132" s="3">
        <v>179770941</v>
      </c>
      <c r="M132" s="3">
        <v>149031996405</v>
      </c>
      <c r="O132" s="3">
        <v>149211767346</v>
      </c>
      <c r="Q132" s="3">
        <v>179770941</v>
      </c>
      <c r="S132" s="3">
        <v>149031996405</v>
      </c>
    </row>
    <row r="133" spans="1:19" x14ac:dyDescent="0.5">
      <c r="A133" s="1" t="s">
        <v>370</v>
      </c>
      <c r="C133" s="3">
        <v>6</v>
      </c>
      <c r="E133" s="1" t="s">
        <v>39</v>
      </c>
      <c r="G133" s="3" t="s">
        <v>505</v>
      </c>
      <c r="I133" s="3">
        <v>268226813381</v>
      </c>
      <c r="K133" s="3">
        <v>1269143023</v>
      </c>
      <c r="M133" s="3">
        <v>266957670358</v>
      </c>
      <c r="O133" s="3">
        <v>268226813381</v>
      </c>
      <c r="Q133" s="3">
        <v>1269143023</v>
      </c>
      <c r="S133" s="3">
        <v>266957670358</v>
      </c>
    </row>
    <row r="134" spans="1:19" x14ac:dyDescent="0.5">
      <c r="A134" s="1" t="s">
        <v>372</v>
      </c>
      <c r="C134" s="3">
        <v>8</v>
      </c>
      <c r="E134" s="1" t="s">
        <v>39</v>
      </c>
      <c r="G134" s="3" t="s">
        <v>505</v>
      </c>
      <c r="I134" s="3">
        <v>115081967208</v>
      </c>
      <c r="K134" s="3">
        <v>0</v>
      </c>
      <c r="M134" s="3">
        <v>115081967208</v>
      </c>
      <c r="O134" s="3">
        <v>115081967208</v>
      </c>
      <c r="Q134" s="3">
        <v>0</v>
      </c>
      <c r="S134" s="3">
        <v>115081967208</v>
      </c>
    </row>
    <row r="135" spans="1:19" x14ac:dyDescent="0.5">
      <c r="A135" s="1" t="s">
        <v>376</v>
      </c>
      <c r="C135" s="3">
        <v>8</v>
      </c>
      <c r="E135" s="1" t="s">
        <v>39</v>
      </c>
      <c r="G135" s="3" t="s">
        <v>505</v>
      </c>
      <c r="I135" s="3">
        <v>26557377048</v>
      </c>
      <c r="K135" s="3">
        <v>0</v>
      </c>
      <c r="M135" s="3">
        <v>26557377048</v>
      </c>
      <c r="O135" s="3">
        <v>26557377048</v>
      </c>
      <c r="Q135" s="3">
        <v>0</v>
      </c>
      <c r="S135" s="3">
        <v>26557377048</v>
      </c>
    </row>
    <row r="136" spans="1:19" x14ac:dyDescent="0.5">
      <c r="A136" s="1" t="s">
        <v>313</v>
      </c>
      <c r="C136" s="3">
        <v>30</v>
      </c>
      <c r="E136" s="1" t="s">
        <v>39</v>
      </c>
      <c r="G136" s="3" t="s">
        <v>505</v>
      </c>
      <c r="I136" s="3">
        <v>51639344253</v>
      </c>
      <c r="K136" s="3">
        <v>61967213</v>
      </c>
      <c r="M136" s="3">
        <v>51577377040</v>
      </c>
      <c r="O136" s="3">
        <v>51639344253</v>
      </c>
      <c r="Q136" s="3">
        <v>61967213</v>
      </c>
      <c r="S136" s="3">
        <v>51577377040</v>
      </c>
    </row>
    <row r="137" spans="1:19" x14ac:dyDescent="0.5">
      <c r="A137" s="1" t="s">
        <v>380</v>
      </c>
      <c r="C137" s="3">
        <v>11</v>
      </c>
      <c r="E137" s="1" t="s">
        <v>39</v>
      </c>
      <c r="G137" s="3" t="s">
        <v>505</v>
      </c>
      <c r="I137" s="3">
        <v>77459016390</v>
      </c>
      <c r="K137" s="3">
        <v>0</v>
      </c>
      <c r="M137" s="3">
        <v>77459016390</v>
      </c>
      <c r="O137" s="3">
        <v>77459016390</v>
      </c>
      <c r="Q137" s="3">
        <v>0</v>
      </c>
      <c r="S137" s="3">
        <v>77459016390</v>
      </c>
    </row>
    <row r="138" spans="1:19" x14ac:dyDescent="0.5">
      <c r="A138" s="1" t="s">
        <v>313</v>
      </c>
      <c r="C138" s="3">
        <v>30</v>
      </c>
      <c r="E138" s="1" t="s">
        <v>39</v>
      </c>
      <c r="G138" s="3" t="s">
        <v>505</v>
      </c>
      <c r="I138" s="3">
        <v>27049180323</v>
      </c>
      <c r="K138" s="3">
        <v>162295082</v>
      </c>
      <c r="M138" s="3">
        <v>26886885241</v>
      </c>
      <c r="O138" s="3">
        <v>27049180323</v>
      </c>
      <c r="Q138" s="3">
        <v>162295082</v>
      </c>
      <c r="S138" s="3">
        <v>26886885241</v>
      </c>
    </row>
    <row r="139" spans="1:19" x14ac:dyDescent="0.5">
      <c r="A139" s="1" t="s">
        <v>299</v>
      </c>
      <c r="C139" s="3">
        <v>27</v>
      </c>
      <c r="E139" s="1" t="s">
        <v>39</v>
      </c>
      <c r="G139" s="3" t="s">
        <v>505</v>
      </c>
      <c r="I139" s="3">
        <v>40983606555</v>
      </c>
      <c r="K139" s="3">
        <v>887375603</v>
      </c>
      <c r="M139" s="3">
        <v>40096230952</v>
      </c>
      <c r="O139" s="3">
        <v>40983606555</v>
      </c>
      <c r="Q139" s="3">
        <v>887375603</v>
      </c>
      <c r="S139" s="3">
        <v>40096230952</v>
      </c>
    </row>
    <row r="140" spans="1:19" x14ac:dyDescent="0.5">
      <c r="A140" s="1" t="s">
        <v>39</v>
      </c>
      <c r="C140" s="1" t="s">
        <v>39</v>
      </c>
      <c r="E140" s="1" t="s">
        <v>39</v>
      </c>
      <c r="G140" s="4">
        <f>SUM(G8:G139)</f>
        <v>1175</v>
      </c>
      <c r="I140" s="4">
        <f>SUM(I8:I139)</f>
        <v>6911752714757</v>
      </c>
      <c r="K140" s="4">
        <f>SUM(K8:K139)</f>
        <v>5998781913</v>
      </c>
      <c r="M140" s="4">
        <f>SUM(M8:M139)</f>
        <v>6905753932844</v>
      </c>
      <c r="O140" s="4">
        <f>SUM(O8:O139)</f>
        <v>32780837865280</v>
      </c>
      <c r="Q140" s="4">
        <f>SUM(Q8:Q139)</f>
        <v>7344097930</v>
      </c>
      <c r="S140" s="4">
        <f>SUM(S8:S139)</f>
        <v>32773493767350</v>
      </c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  <ignoredErrors>
    <ignoredError sqref="G84:G139 G76:G7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2"/>
  <sheetViews>
    <sheetView rightToLeft="1" workbookViewId="0">
      <selection activeCell="O11" sqref="O11"/>
    </sheetView>
  </sheetViews>
  <sheetFormatPr defaultRowHeight="21.75" x14ac:dyDescent="0.5"/>
  <cols>
    <col min="1" max="1" width="28.140625" style="1" bestFit="1" customWidth="1"/>
    <col min="2" max="2" width="1" style="1" customWidth="1"/>
    <col min="3" max="3" width="20" style="1" customWidth="1"/>
    <col min="4" max="4" width="1" style="1" customWidth="1"/>
    <col min="5" max="5" width="35" style="1" customWidth="1"/>
    <col min="6" max="6" width="1" style="1" customWidth="1"/>
    <col min="7" max="7" width="24" style="1" customWidth="1"/>
    <col min="8" max="8" width="1" style="1" customWidth="1"/>
    <col min="9" max="9" width="23" style="1" customWidth="1"/>
    <col min="10" max="10" width="1" style="1" customWidth="1"/>
    <col min="11" max="11" width="21" style="1" customWidth="1"/>
    <col min="12" max="12" width="1" style="1" customWidth="1"/>
    <col min="13" max="13" width="24" style="1" customWidth="1"/>
    <col min="14" max="14" width="1" style="1" customWidth="1"/>
    <col min="15" max="15" width="23" style="1" customWidth="1"/>
    <col min="16" max="16" width="1" style="1" customWidth="1"/>
    <col min="17" max="17" width="21" style="1" customWidth="1"/>
    <col min="18" max="18" width="1" style="1" customWidth="1"/>
    <col min="19" max="19" width="24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  <c r="R2" s="13" t="s">
        <v>0</v>
      </c>
      <c r="S2" s="13" t="s">
        <v>0</v>
      </c>
    </row>
    <row r="3" spans="1:19" ht="22.5" x14ac:dyDescent="0.5">
      <c r="A3" s="13" t="s">
        <v>386</v>
      </c>
      <c r="B3" s="13" t="s">
        <v>386</v>
      </c>
      <c r="C3" s="13" t="s">
        <v>386</v>
      </c>
      <c r="D3" s="13" t="s">
        <v>386</v>
      </c>
      <c r="E3" s="13" t="s">
        <v>386</v>
      </c>
      <c r="F3" s="13" t="s">
        <v>386</v>
      </c>
      <c r="G3" s="13" t="s">
        <v>386</v>
      </c>
      <c r="H3" s="13" t="s">
        <v>386</v>
      </c>
      <c r="I3" s="13" t="s">
        <v>386</v>
      </c>
      <c r="J3" s="13" t="s">
        <v>386</v>
      </c>
      <c r="K3" s="13" t="s">
        <v>386</v>
      </c>
      <c r="L3" s="13" t="s">
        <v>386</v>
      </c>
      <c r="M3" s="13" t="s">
        <v>386</v>
      </c>
      <c r="N3" s="13" t="s">
        <v>386</v>
      </c>
      <c r="O3" s="13" t="s">
        <v>386</v>
      </c>
      <c r="P3" s="13" t="s">
        <v>386</v>
      </c>
      <c r="Q3" s="13" t="s">
        <v>386</v>
      </c>
      <c r="R3" s="13" t="s">
        <v>386</v>
      </c>
      <c r="S3" s="13" t="s">
        <v>386</v>
      </c>
    </row>
    <row r="4" spans="1:19" ht="22.5" x14ac:dyDescent="0.5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  <c r="R4" s="13" t="s">
        <v>2</v>
      </c>
      <c r="S4" s="13" t="s">
        <v>2</v>
      </c>
    </row>
    <row r="6" spans="1:19" ht="22.5" x14ac:dyDescent="0.5">
      <c r="A6" s="12" t="s">
        <v>3</v>
      </c>
      <c r="C6" s="12" t="s">
        <v>427</v>
      </c>
      <c r="D6" s="12" t="s">
        <v>427</v>
      </c>
      <c r="E6" s="12" t="s">
        <v>427</v>
      </c>
      <c r="F6" s="12" t="s">
        <v>427</v>
      </c>
      <c r="G6" s="12" t="s">
        <v>427</v>
      </c>
      <c r="I6" s="12" t="s">
        <v>388</v>
      </c>
      <c r="J6" s="12" t="s">
        <v>388</v>
      </c>
      <c r="K6" s="12" t="s">
        <v>388</v>
      </c>
      <c r="L6" s="12" t="s">
        <v>388</v>
      </c>
      <c r="M6" s="12" t="s">
        <v>388</v>
      </c>
      <c r="O6" s="12" t="s">
        <v>389</v>
      </c>
      <c r="P6" s="12" t="s">
        <v>389</v>
      </c>
      <c r="Q6" s="12" t="s">
        <v>389</v>
      </c>
      <c r="R6" s="12" t="s">
        <v>389</v>
      </c>
      <c r="S6" s="12" t="s">
        <v>389</v>
      </c>
    </row>
    <row r="7" spans="1:19" ht="22.5" x14ac:dyDescent="0.5">
      <c r="A7" s="12" t="s">
        <v>3</v>
      </c>
      <c r="C7" s="12" t="s">
        <v>428</v>
      </c>
      <c r="E7" s="12" t="s">
        <v>429</v>
      </c>
      <c r="G7" s="12" t="s">
        <v>430</v>
      </c>
      <c r="I7" s="12" t="s">
        <v>431</v>
      </c>
      <c r="K7" s="12" t="s">
        <v>393</v>
      </c>
      <c r="M7" s="12" t="s">
        <v>432</v>
      </c>
      <c r="O7" s="12" t="s">
        <v>431</v>
      </c>
      <c r="Q7" s="12" t="s">
        <v>393</v>
      </c>
      <c r="S7" s="12" t="s">
        <v>432</v>
      </c>
    </row>
    <row r="8" spans="1:19" x14ac:dyDescent="0.5">
      <c r="A8" s="1" t="s">
        <v>18</v>
      </c>
      <c r="C8" s="1" t="s">
        <v>433</v>
      </c>
      <c r="E8" s="3">
        <v>581000000</v>
      </c>
      <c r="G8" s="3">
        <v>220</v>
      </c>
      <c r="I8" s="3">
        <v>127820000000</v>
      </c>
      <c r="K8" s="3">
        <v>6482418726</v>
      </c>
      <c r="M8" s="3">
        <v>121337581274</v>
      </c>
      <c r="O8" s="3">
        <v>127820000000</v>
      </c>
      <c r="Q8" s="3">
        <v>6482418726</v>
      </c>
      <c r="S8" s="3">
        <v>121337581274</v>
      </c>
    </row>
    <row r="9" spans="1:19" x14ac:dyDescent="0.5">
      <c r="A9" s="1" t="s">
        <v>34</v>
      </c>
      <c r="C9" s="1" t="s">
        <v>434</v>
      </c>
      <c r="E9" s="3">
        <v>86200000</v>
      </c>
      <c r="G9" s="3">
        <v>3500</v>
      </c>
      <c r="I9" s="3">
        <v>0</v>
      </c>
      <c r="K9" s="3">
        <v>0</v>
      </c>
      <c r="M9" s="3">
        <v>0</v>
      </c>
      <c r="O9" s="3">
        <v>301700000000</v>
      </c>
      <c r="Q9" s="3">
        <v>37463647271</v>
      </c>
      <c r="S9" s="3">
        <v>264236352729</v>
      </c>
    </row>
    <row r="10" spans="1:19" x14ac:dyDescent="0.5">
      <c r="A10" s="1" t="s">
        <v>19</v>
      </c>
      <c r="C10" s="1" t="s">
        <v>435</v>
      </c>
      <c r="E10" s="3">
        <v>144200000</v>
      </c>
      <c r="G10" s="3">
        <v>700</v>
      </c>
      <c r="I10" s="3">
        <v>100940000000</v>
      </c>
      <c r="K10" s="3">
        <v>14453849765</v>
      </c>
      <c r="M10" s="3">
        <v>86486150235</v>
      </c>
      <c r="O10" s="3">
        <v>100940000000</v>
      </c>
      <c r="Q10" s="3">
        <v>14453849765</v>
      </c>
      <c r="S10" s="3">
        <v>86486150235</v>
      </c>
    </row>
    <row r="11" spans="1:19" x14ac:dyDescent="0.5">
      <c r="A11" s="1" t="s">
        <v>515</v>
      </c>
      <c r="E11" s="3"/>
      <c r="G11" s="3"/>
      <c r="I11" s="3">
        <v>2424425000</v>
      </c>
      <c r="K11" s="1">
        <v>0</v>
      </c>
      <c r="M11" s="3">
        <v>2424425000</v>
      </c>
      <c r="O11" s="3">
        <v>12235480000</v>
      </c>
      <c r="Q11" s="3">
        <v>0</v>
      </c>
      <c r="S11" s="3">
        <v>12235480000</v>
      </c>
    </row>
    <row r="12" spans="1:19" x14ac:dyDescent="0.5">
      <c r="A12" s="1" t="s">
        <v>39</v>
      </c>
      <c r="C12" s="1" t="s">
        <v>39</v>
      </c>
      <c r="E12" s="1" t="s">
        <v>39</v>
      </c>
      <c r="G12" s="1" t="s">
        <v>39</v>
      </c>
      <c r="I12" s="4">
        <f>SUM(I8:I11)</f>
        <v>231184425000</v>
      </c>
      <c r="K12" s="4">
        <f>SUM(K8:K11)</f>
        <v>20936268491</v>
      </c>
      <c r="M12" s="4">
        <f>SUM(M8:M11)</f>
        <v>210248156509</v>
      </c>
      <c r="O12" s="4">
        <f>SUM(O8:O11)</f>
        <v>542695480000</v>
      </c>
      <c r="Q12" s="4">
        <f>SUM(Q8:Q11)</f>
        <v>58399915762</v>
      </c>
      <c r="S12" s="4">
        <f>SUM(S8:S11)</f>
        <v>484295564238</v>
      </c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97"/>
  <sheetViews>
    <sheetView rightToLeft="1" topLeftCell="A73" workbookViewId="0">
      <selection activeCell="Q32" sqref="Q32:Q96"/>
    </sheetView>
  </sheetViews>
  <sheetFormatPr defaultRowHeight="21.75" x14ac:dyDescent="0.5"/>
  <cols>
    <col min="1" max="1" width="45.28515625" style="1" bestFit="1" customWidth="1"/>
    <col min="2" max="2" width="1" style="1" customWidth="1"/>
    <col min="3" max="3" width="20" style="1" customWidth="1"/>
    <col min="4" max="4" width="1" style="1" customWidth="1"/>
    <col min="5" max="5" width="24" style="1" customWidth="1"/>
    <col min="6" max="6" width="1" style="1" customWidth="1"/>
    <col min="7" max="7" width="24" style="1" customWidth="1"/>
    <col min="8" max="8" width="1" style="1" customWidth="1"/>
    <col min="9" max="9" width="34" style="1" customWidth="1"/>
    <col min="10" max="10" width="1" style="1" customWidth="1"/>
    <col min="11" max="11" width="20" style="1" customWidth="1"/>
    <col min="12" max="12" width="1" style="1" customWidth="1"/>
    <col min="13" max="13" width="24" style="1" customWidth="1"/>
    <col min="14" max="14" width="1" style="1" customWidth="1"/>
    <col min="15" max="15" width="24" style="1" customWidth="1"/>
    <col min="16" max="16" width="1" style="1" customWidth="1"/>
    <col min="17" max="17" width="34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</row>
    <row r="3" spans="1:17" ht="22.5" x14ac:dyDescent="0.5">
      <c r="A3" s="13" t="s">
        <v>386</v>
      </c>
      <c r="B3" s="13" t="s">
        <v>386</v>
      </c>
      <c r="C3" s="13" t="s">
        <v>386</v>
      </c>
      <c r="D3" s="13" t="s">
        <v>386</v>
      </c>
      <c r="E3" s="13" t="s">
        <v>386</v>
      </c>
      <c r="F3" s="13" t="s">
        <v>386</v>
      </c>
      <c r="G3" s="13" t="s">
        <v>386</v>
      </c>
      <c r="H3" s="13" t="s">
        <v>386</v>
      </c>
      <c r="I3" s="13" t="s">
        <v>386</v>
      </c>
      <c r="J3" s="13" t="s">
        <v>386</v>
      </c>
      <c r="K3" s="13" t="s">
        <v>386</v>
      </c>
      <c r="L3" s="13" t="s">
        <v>386</v>
      </c>
      <c r="M3" s="13" t="s">
        <v>386</v>
      </c>
      <c r="N3" s="13" t="s">
        <v>386</v>
      </c>
      <c r="O3" s="13" t="s">
        <v>386</v>
      </c>
      <c r="P3" s="13" t="s">
        <v>386</v>
      </c>
      <c r="Q3" s="13" t="s">
        <v>386</v>
      </c>
    </row>
    <row r="4" spans="1:17" ht="22.5" x14ac:dyDescent="0.5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</row>
    <row r="6" spans="1:17" ht="22.5" x14ac:dyDescent="0.5">
      <c r="A6" s="12" t="s">
        <v>3</v>
      </c>
      <c r="C6" s="12" t="s">
        <v>388</v>
      </c>
      <c r="D6" s="12" t="s">
        <v>388</v>
      </c>
      <c r="E6" s="12" t="s">
        <v>388</v>
      </c>
      <c r="F6" s="12" t="s">
        <v>388</v>
      </c>
      <c r="G6" s="12" t="s">
        <v>388</v>
      </c>
      <c r="H6" s="12" t="s">
        <v>388</v>
      </c>
      <c r="I6" s="12" t="s">
        <v>388</v>
      </c>
      <c r="K6" s="12" t="s">
        <v>389</v>
      </c>
      <c r="L6" s="12" t="s">
        <v>389</v>
      </c>
      <c r="M6" s="12" t="s">
        <v>389</v>
      </c>
      <c r="N6" s="12" t="s">
        <v>389</v>
      </c>
      <c r="O6" s="12" t="s">
        <v>389</v>
      </c>
      <c r="P6" s="12" t="s">
        <v>389</v>
      </c>
      <c r="Q6" s="12" t="s">
        <v>389</v>
      </c>
    </row>
    <row r="7" spans="1:17" ht="22.5" x14ac:dyDescent="0.5">
      <c r="A7" s="12" t="s">
        <v>3</v>
      </c>
      <c r="C7" s="12" t="s">
        <v>7</v>
      </c>
      <c r="E7" s="12" t="s">
        <v>436</v>
      </c>
      <c r="G7" s="12" t="s">
        <v>437</v>
      </c>
      <c r="I7" s="12" t="s">
        <v>438</v>
      </c>
      <c r="K7" s="12" t="s">
        <v>7</v>
      </c>
      <c r="M7" s="12" t="s">
        <v>436</v>
      </c>
      <c r="O7" s="12" t="s">
        <v>437</v>
      </c>
      <c r="Q7" s="12" t="s">
        <v>438</v>
      </c>
    </row>
    <row r="8" spans="1:17" x14ac:dyDescent="0.5">
      <c r="A8" s="1" t="s">
        <v>28</v>
      </c>
      <c r="C8" s="3">
        <v>18515089</v>
      </c>
      <c r="E8" s="3">
        <v>325772990955</v>
      </c>
      <c r="G8" s="3">
        <v>320662826391</v>
      </c>
      <c r="I8" s="14">
        <f>E8-G8</f>
        <v>5110164564</v>
      </c>
      <c r="K8" s="3">
        <v>18515089</v>
      </c>
      <c r="M8" s="3">
        <v>325772990955</v>
      </c>
      <c r="O8" s="3">
        <v>299999987067</v>
      </c>
      <c r="Q8" s="3">
        <f>M8-O8</f>
        <v>25773003888</v>
      </c>
    </row>
    <row r="9" spans="1:17" x14ac:dyDescent="0.5">
      <c r="A9" s="1" t="s">
        <v>34</v>
      </c>
      <c r="C9" s="3">
        <v>86200000</v>
      </c>
      <c r="E9" s="3">
        <v>2623929999840</v>
      </c>
      <c r="G9" s="3">
        <v>2575996115202</v>
      </c>
      <c r="I9" s="14">
        <v>47933884638</v>
      </c>
      <c r="K9" s="3">
        <v>86200000</v>
      </c>
      <c r="M9" s="3">
        <v>2623929999840</v>
      </c>
      <c r="O9" s="3">
        <v>2583370558992</v>
      </c>
      <c r="Q9" s="3">
        <v>40559440848</v>
      </c>
    </row>
    <row r="10" spans="1:17" x14ac:dyDescent="0.5">
      <c r="A10" s="1" t="s">
        <v>38</v>
      </c>
      <c r="C10" s="3">
        <v>356000000</v>
      </c>
      <c r="E10" s="3">
        <v>2116687798864</v>
      </c>
      <c r="G10" s="3">
        <v>2100969774030</v>
      </c>
      <c r="I10" s="14">
        <v>15718024834</v>
      </c>
      <c r="K10" s="3">
        <v>356000000</v>
      </c>
      <c r="M10" s="3">
        <v>2116687798864</v>
      </c>
      <c r="O10" s="3">
        <v>2100969774030</v>
      </c>
      <c r="Q10" s="3">
        <v>15718024834</v>
      </c>
    </row>
    <row r="11" spans="1:17" x14ac:dyDescent="0.5">
      <c r="A11" s="1" t="s">
        <v>37</v>
      </c>
      <c r="C11" s="3">
        <v>1000000</v>
      </c>
      <c r="E11" s="3">
        <v>17478144040</v>
      </c>
      <c r="G11" s="3">
        <v>17592400985</v>
      </c>
      <c r="I11" s="14">
        <v>-114256945</v>
      </c>
      <c r="K11" s="3">
        <v>1000000</v>
      </c>
      <c r="M11" s="3">
        <v>17478144040</v>
      </c>
      <c r="O11" s="3">
        <v>17592400985</v>
      </c>
      <c r="Q11" s="3">
        <v>-114256945</v>
      </c>
    </row>
    <row r="12" spans="1:17" x14ac:dyDescent="0.5">
      <c r="A12" s="1" t="s">
        <v>15</v>
      </c>
      <c r="C12" s="3">
        <v>24102426</v>
      </c>
      <c r="E12" s="3">
        <v>288436314757</v>
      </c>
      <c r="G12" s="3">
        <v>286848643453</v>
      </c>
      <c r="I12" s="14">
        <v>1587671304</v>
      </c>
      <c r="K12" s="3">
        <v>24102426</v>
      </c>
      <c r="M12" s="3">
        <v>288436314757</v>
      </c>
      <c r="O12" s="3">
        <v>281784593937</v>
      </c>
      <c r="Q12" s="3">
        <v>6651720820</v>
      </c>
    </row>
    <row r="13" spans="1:17" x14ac:dyDescent="0.5">
      <c r="A13" s="1" t="s">
        <v>29</v>
      </c>
      <c r="C13" s="3">
        <v>27165000</v>
      </c>
      <c r="E13" s="3">
        <v>907935795000</v>
      </c>
      <c r="G13" s="3">
        <v>903643168763</v>
      </c>
      <c r="I13" s="14">
        <v>4292626237</v>
      </c>
      <c r="K13" s="3">
        <v>27165000</v>
      </c>
      <c r="M13" s="3">
        <v>907935795000</v>
      </c>
      <c r="O13" s="3">
        <v>874598835267</v>
      </c>
      <c r="Q13" s="3">
        <v>33336959733</v>
      </c>
    </row>
    <row r="14" spans="1:17" x14ac:dyDescent="0.5">
      <c r="A14" s="1" t="s">
        <v>18</v>
      </c>
      <c r="C14" s="3">
        <v>913000000</v>
      </c>
      <c r="E14" s="3">
        <v>2609335699828</v>
      </c>
      <c r="G14" s="3">
        <v>2725671300912</v>
      </c>
      <c r="I14" s="14">
        <v>-116335601084</v>
      </c>
      <c r="K14" s="3">
        <v>913000000</v>
      </c>
      <c r="M14" s="3">
        <v>2609335699828</v>
      </c>
      <c r="O14" s="3">
        <v>2497376100772</v>
      </c>
      <c r="Q14" s="3">
        <v>111959599056</v>
      </c>
    </row>
    <row r="15" spans="1:17" x14ac:dyDescent="0.5">
      <c r="A15" s="1" t="s">
        <v>31</v>
      </c>
      <c r="C15" s="3">
        <v>38722372</v>
      </c>
      <c r="E15" s="3">
        <v>2388047403612</v>
      </c>
      <c r="G15" s="3">
        <v>2348562910792</v>
      </c>
      <c r="I15" s="14">
        <v>39484492820</v>
      </c>
      <c r="K15" s="3">
        <v>38722372</v>
      </c>
      <c r="M15" s="3">
        <v>2388047403612</v>
      </c>
      <c r="O15" s="3">
        <v>2263549412269</v>
      </c>
      <c r="Q15" s="3">
        <v>124497991343</v>
      </c>
    </row>
    <row r="16" spans="1:17" x14ac:dyDescent="0.5">
      <c r="A16" s="1" t="s">
        <v>25</v>
      </c>
      <c r="C16" s="3">
        <v>4000000</v>
      </c>
      <c r="E16" s="3">
        <v>40848354900</v>
      </c>
      <c r="G16" s="3">
        <v>40866714287</v>
      </c>
      <c r="I16" s="14">
        <v>-18359387</v>
      </c>
      <c r="K16" s="3">
        <v>4000000</v>
      </c>
      <c r="M16" s="3">
        <v>40860000000</v>
      </c>
      <c r="O16" s="3">
        <v>40889759387</v>
      </c>
      <c r="Q16" s="3">
        <f>M16-O16</f>
        <v>-29759387</v>
      </c>
    </row>
    <row r="17" spans="1:19" x14ac:dyDescent="0.5">
      <c r="A17" s="1" t="s">
        <v>19</v>
      </c>
      <c r="C17" s="3">
        <v>144200000</v>
      </c>
      <c r="E17" s="3">
        <v>550259325526</v>
      </c>
      <c r="G17" s="3">
        <v>652510441112</v>
      </c>
      <c r="I17" s="14">
        <v>-102251115585</v>
      </c>
      <c r="K17" s="3">
        <v>144200000</v>
      </c>
      <c r="M17" s="3">
        <v>550259325526</v>
      </c>
      <c r="O17" s="3">
        <v>680157733736</v>
      </c>
      <c r="Q17" s="3">
        <v>-129898408209</v>
      </c>
    </row>
    <row r="18" spans="1:19" x14ac:dyDescent="0.5">
      <c r="A18" s="1" t="s">
        <v>32</v>
      </c>
      <c r="C18" s="3">
        <v>55580797</v>
      </c>
      <c r="E18" s="3">
        <v>659688479593</v>
      </c>
      <c r="G18" s="3">
        <v>651937053723</v>
      </c>
      <c r="I18" s="14">
        <v>7751425870</v>
      </c>
      <c r="K18" s="3">
        <v>55580797</v>
      </c>
      <c r="M18" s="3">
        <v>659688479593</v>
      </c>
      <c r="O18" s="3">
        <v>626045863441</v>
      </c>
      <c r="Q18" s="3">
        <v>33642616152</v>
      </c>
    </row>
    <row r="19" spans="1:19" x14ac:dyDescent="0.5">
      <c r="A19" s="1" t="s">
        <v>27</v>
      </c>
      <c r="C19" s="3">
        <v>10571</v>
      </c>
      <c r="E19" s="3">
        <v>522341038582</v>
      </c>
      <c r="G19" s="3">
        <v>504579497578</v>
      </c>
      <c r="I19" s="14">
        <f>E19-G19</f>
        <v>17761541004</v>
      </c>
      <c r="K19" s="3">
        <v>10571</v>
      </c>
      <c r="M19" s="3">
        <v>522341038582</v>
      </c>
      <c r="O19" s="3">
        <v>506401287563</v>
      </c>
      <c r="Q19" s="3">
        <f>M19-O19</f>
        <v>15939751019</v>
      </c>
    </row>
    <row r="20" spans="1:19" x14ac:dyDescent="0.5">
      <c r="A20" s="1" t="s">
        <v>20</v>
      </c>
      <c r="C20" s="3">
        <v>2000000</v>
      </c>
      <c r="E20" s="3">
        <v>23653256900</v>
      </c>
      <c r="G20" s="3">
        <v>23556547454</v>
      </c>
      <c r="I20" s="14">
        <v>96709446</v>
      </c>
      <c r="K20" s="3">
        <v>2000000</v>
      </c>
      <c r="M20" s="3">
        <v>23660000000</v>
      </c>
      <c r="O20" s="3">
        <v>23256379609</v>
      </c>
      <c r="Q20" s="3">
        <f>M20-O20</f>
        <v>403620391</v>
      </c>
    </row>
    <row r="21" spans="1:19" x14ac:dyDescent="0.5">
      <c r="A21" s="1" t="s">
        <v>33</v>
      </c>
      <c r="C21" s="3">
        <v>75886637</v>
      </c>
      <c r="E21" s="3">
        <v>8536042890800</v>
      </c>
      <c r="G21" s="3">
        <v>7039074351068</v>
      </c>
      <c r="I21" s="14">
        <v>1496968539732</v>
      </c>
      <c r="K21" s="3">
        <v>75886637</v>
      </c>
      <c r="M21" s="3">
        <v>8540206241343</v>
      </c>
      <c r="O21" s="3">
        <v>5493134891183</v>
      </c>
      <c r="Q21" s="3">
        <f>M21-O21</f>
        <v>3047071350160</v>
      </c>
    </row>
    <row r="22" spans="1:19" x14ac:dyDescent="0.5">
      <c r="A22" s="1" t="s">
        <v>36</v>
      </c>
      <c r="C22" s="3">
        <v>1000000</v>
      </c>
      <c r="E22" s="3">
        <v>46774179440</v>
      </c>
      <c r="G22" s="3">
        <v>47177299785</v>
      </c>
      <c r="I22" s="14">
        <v>-403120345</v>
      </c>
      <c r="K22" s="3">
        <v>1000000</v>
      </c>
      <c r="M22" s="3">
        <v>46774179440</v>
      </c>
      <c r="O22" s="3">
        <v>47177299785</v>
      </c>
      <c r="Q22" s="3">
        <v>-403120345</v>
      </c>
    </row>
    <row r="23" spans="1:19" x14ac:dyDescent="0.5">
      <c r="A23" s="1" t="s">
        <v>16</v>
      </c>
      <c r="C23" s="3">
        <v>1010898688</v>
      </c>
      <c r="E23" s="3">
        <v>2360175376569</v>
      </c>
      <c r="G23" s="3">
        <v>2311905918506</v>
      </c>
      <c r="I23" s="14">
        <v>48269458063</v>
      </c>
      <c r="K23" s="3">
        <v>1010898688</v>
      </c>
      <c r="M23" s="3">
        <v>2360175376569</v>
      </c>
      <c r="O23" s="3">
        <v>2094407886338</v>
      </c>
      <c r="Q23" s="3">
        <v>265767490231</v>
      </c>
    </row>
    <row r="24" spans="1:19" x14ac:dyDescent="0.5">
      <c r="A24" s="1" t="s">
        <v>22</v>
      </c>
      <c r="C24" s="3">
        <v>154135138</v>
      </c>
      <c r="E24" s="3">
        <v>2428477461494</v>
      </c>
      <c r="G24" s="3">
        <v>2424321512221</v>
      </c>
      <c r="I24" s="14">
        <v>4155949273</v>
      </c>
      <c r="K24" s="3">
        <v>154135138</v>
      </c>
      <c r="M24" s="3">
        <v>2429169774880</v>
      </c>
      <c r="O24" s="3">
        <v>2409111443639</v>
      </c>
      <c r="Q24" s="3">
        <f>M24-O24</f>
        <v>20058331241</v>
      </c>
    </row>
    <row r="25" spans="1:19" x14ac:dyDescent="0.5">
      <c r="A25" s="1" t="s">
        <v>17</v>
      </c>
      <c r="C25" s="3">
        <v>15399728</v>
      </c>
      <c r="E25" s="3">
        <v>132817621984</v>
      </c>
      <c r="G25" s="3">
        <v>132196787423</v>
      </c>
      <c r="I25" s="14">
        <v>620834561</v>
      </c>
      <c r="K25" s="3">
        <v>15399728</v>
      </c>
      <c r="M25" s="3">
        <v>132817621984</v>
      </c>
      <c r="O25" s="3">
        <v>132535627485</v>
      </c>
      <c r="Q25" s="3">
        <v>281994499</v>
      </c>
    </row>
    <row r="26" spans="1:19" x14ac:dyDescent="0.5">
      <c r="A26" s="1" t="s">
        <v>24</v>
      </c>
      <c r="C26" s="3">
        <v>272294635</v>
      </c>
      <c r="E26" s="3">
        <v>3862227102840</v>
      </c>
      <c r="G26" s="3">
        <v>3818632274896</v>
      </c>
      <c r="I26" s="14">
        <f>E26-G26</f>
        <v>43594827944</v>
      </c>
      <c r="K26" s="3">
        <v>272294635</v>
      </c>
      <c r="M26" s="3">
        <v>3862227102840</v>
      </c>
      <c r="O26" s="3">
        <v>3668119062887</v>
      </c>
      <c r="Q26" s="3">
        <f>M26-O26</f>
        <v>194108039953</v>
      </c>
      <c r="S26" s="3"/>
    </row>
    <row r="27" spans="1:19" x14ac:dyDescent="0.5">
      <c r="A27" s="1" t="s">
        <v>21</v>
      </c>
      <c r="C27" s="3">
        <v>500000</v>
      </c>
      <c r="E27" s="3">
        <v>5523425375</v>
      </c>
      <c r="G27" s="3">
        <v>5495885656</v>
      </c>
      <c r="I27" s="14">
        <v>27539719</v>
      </c>
      <c r="K27" s="3">
        <v>500000</v>
      </c>
      <c r="M27" s="3">
        <v>5525000000</v>
      </c>
      <c r="O27" s="3">
        <v>5431671527</v>
      </c>
      <c r="Q27" s="3">
        <f>M27-O27</f>
        <v>93328473</v>
      </c>
    </row>
    <row r="28" spans="1:19" x14ac:dyDescent="0.5">
      <c r="A28" s="1" t="s">
        <v>30</v>
      </c>
      <c r="C28" s="3">
        <v>12122125</v>
      </c>
      <c r="E28" s="3">
        <v>421231721625</v>
      </c>
      <c r="G28" s="3">
        <v>420359863760</v>
      </c>
      <c r="I28" s="14">
        <v>871857865</v>
      </c>
      <c r="K28" s="3">
        <v>12122125</v>
      </c>
      <c r="M28" s="3">
        <v>421231721625</v>
      </c>
      <c r="O28" s="3">
        <v>418665705757</v>
      </c>
      <c r="Q28" s="3">
        <v>2566015868</v>
      </c>
    </row>
    <row r="29" spans="1:19" x14ac:dyDescent="0.5">
      <c r="A29" s="1" t="s">
        <v>23</v>
      </c>
      <c r="C29" s="3">
        <v>83685349</v>
      </c>
      <c r="E29" s="3">
        <v>969636769649</v>
      </c>
      <c r="G29" s="3">
        <v>972258478942</v>
      </c>
      <c r="I29" s="14">
        <v>-2621709292</v>
      </c>
      <c r="K29" s="3">
        <v>83685349</v>
      </c>
      <c r="M29" s="3">
        <v>969913194910</v>
      </c>
      <c r="O29" s="3">
        <v>969422156915</v>
      </c>
      <c r="Q29" s="3">
        <f>M29-O29</f>
        <v>491037995</v>
      </c>
    </row>
    <row r="30" spans="1:19" x14ac:dyDescent="0.5">
      <c r="A30" s="1" t="s">
        <v>35</v>
      </c>
      <c r="C30" s="3">
        <v>31836093</v>
      </c>
      <c r="E30" s="3">
        <v>269192058199</v>
      </c>
      <c r="G30" s="3">
        <v>268706500818</v>
      </c>
      <c r="I30" s="14">
        <v>485557381</v>
      </c>
      <c r="K30" s="3">
        <v>31836093</v>
      </c>
      <c r="M30" s="3">
        <v>269192058199</v>
      </c>
      <c r="O30" s="3">
        <v>259051580818</v>
      </c>
      <c r="Q30" s="3">
        <v>10140477381</v>
      </c>
    </row>
    <row r="31" spans="1:19" x14ac:dyDescent="0.5">
      <c r="A31" s="1" t="s">
        <v>26</v>
      </c>
      <c r="C31" s="3">
        <v>90232226</v>
      </c>
      <c r="E31" s="3">
        <v>3986225668750</v>
      </c>
      <c r="G31" s="3">
        <v>3989339009445</v>
      </c>
      <c r="I31" s="14">
        <v>-3113340694</v>
      </c>
      <c r="K31" s="3">
        <v>90232226</v>
      </c>
      <c r="M31" s="3">
        <v>3987362066940</v>
      </c>
      <c r="O31" s="3">
        <v>3998245492743</v>
      </c>
      <c r="Q31" s="3">
        <f>M31-O31</f>
        <v>-10883425803</v>
      </c>
    </row>
    <row r="32" spans="1:19" x14ac:dyDescent="0.5">
      <c r="A32" s="1" t="s">
        <v>145</v>
      </c>
      <c r="C32" s="3">
        <v>3796598</v>
      </c>
      <c r="E32" s="3">
        <v>3650300675681</v>
      </c>
      <c r="G32" s="3">
        <v>3625323386459</v>
      </c>
      <c r="I32" s="3">
        <v>24977289222</v>
      </c>
      <c r="K32" s="3">
        <v>3796598</v>
      </c>
      <c r="M32" s="3">
        <v>3650300675681</v>
      </c>
      <c r="O32" s="3">
        <v>3567455042565</v>
      </c>
      <c r="Q32" s="3">
        <v>82845633116</v>
      </c>
    </row>
    <row r="33" spans="1:17" x14ac:dyDescent="0.5">
      <c r="A33" s="1" t="s">
        <v>167</v>
      </c>
      <c r="C33" s="3">
        <v>3000000</v>
      </c>
      <c r="E33" s="3">
        <v>2793225091633</v>
      </c>
      <c r="G33" s="3">
        <v>2949599165203</v>
      </c>
      <c r="I33" s="3">
        <v>-156374073569</v>
      </c>
      <c r="K33" s="3">
        <v>3000000</v>
      </c>
      <c r="M33" s="3">
        <v>2793225091633</v>
      </c>
      <c r="O33" s="3">
        <v>2921391662686</v>
      </c>
      <c r="Q33" s="3">
        <v>-128166571052</v>
      </c>
    </row>
    <row r="34" spans="1:17" x14ac:dyDescent="0.5">
      <c r="A34" s="1" t="s">
        <v>213</v>
      </c>
      <c r="C34" s="3">
        <v>897920</v>
      </c>
      <c r="E34" s="3">
        <v>820912200579</v>
      </c>
      <c r="G34" s="3">
        <v>823832326353</v>
      </c>
      <c r="I34" s="3">
        <v>-2920125773</v>
      </c>
      <c r="K34" s="3">
        <v>897920</v>
      </c>
      <c r="M34" s="3">
        <v>820912200579</v>
      </c>
      <c r="O34" s="3">
        <v>834948647621</v>
      </c>
      <c r="Q34" s="3">
        <v>-14036447041</v>
      </c>
    </row>
    <row r="35" spans="1:17" x14ac:dyDescent="0.5">
      <c r="A35" s="1" t="s">
        <v>151</v>
      </c>
      <c r="C35" s="3">
        <v>2000000</v>
      </c>
      <c r="E35" s="3">
        <v>1933033463450</v>
      </c>
      <c r="G35" s="3">
        <v>1923858418597</v>
      </c>
      <c r="I35" s="3">
        <v>9175044853</v>
      </c>
      <c r="K35" s="3">
        <v>2000000</v>
      </c>
      <c r="M35" s="3">
        <v>1933033463450</v>
      </c>
      <c r="O35" s="3">
        <v>1880054978646</v>
      </c>
      <c r="Q35" s="3">
        <v>52978484804</v>
      </c>
    </row>
    <row r="36" spans="1:17" x14ac:dyDescent="0.5">
      <c r="A36" s="1" t="s">
        <v>148</v>
      </c>
      <c r="C36" s="3">
        <v>5179565</v>
      </c>
      <c r="E36" s="3">
        <v>5036737722731</v>
      </c>
      <c r="G36" s="3">
        <v>5017173901628</v>
      </c>
      <c r="I36" s="3">
        <v>19563821103</v>
      </c>
      <c r="K36" s="3">
        <v>5179565</v>
      </c>
      <c r="M36" s="3">
        <v>5036737722731</v>
      </c>
      <c r="O36" s="3">
        <v>4923772431816</v>
      </c>
      <c r="Q36" s="3">
        <v>112965290915</v>
      </c>
    </row>
    <row r="37" spans="1:17" x14ac:dyDescent="0.5">
      <c r="A37" s="1" t="s">
        <v>78</v>
      </c>
      <c r="C37" s="3">
        <v>5000000</v>
      </c>
      <c r="E37" s="3">
        <v>4740958578735</v>
      </c>
      <c r="G37" s="3">
        <v>4761526304205</v>
      </c>
      <c r="I37" s="3">
        <v>-20567725469</v>
      </c>
      <c r="K37" s="3">
        <v>5000000</v>
      </c>
      <c r="M37" s="3">
        <v>4740958578735</v>
      </c>
      <c r="O37" s="3">
        <v>4645321975297</v>
      </c>
      <c r="Q37" s="3">
        <v>95636603438</v>
      </c>
    </row>
    <row r="38" spans="1:17" x14ac:dyDescent="0.5">
      <c r="A38" s="1" t="s">
        <v>216</v>
      </c>
      <c r="C38" s="3">
        <v>125000</v>
      </c>
      <c r="E38" s="3">
        <v>112959747640</v>
      </c>
      <c r="G38" s="3">
        <v>116706227458</v>
      </c>
      <c r="I38" s="3">
        <v>-3746479817</v>
      </c>
      <c r="K38" s="3">
        <v>125000</v>
      </c>
      <c r="M38" s="3">
        <v>112959747640</v>
      </c>
      <c r="O38" s="3">
        <v>108892030270</v>
      </c>
      <c r="Q38" s="3">
        <v>4067717370</v>
      </c>
    </row>
    <row r="39" spans="1:17" x14ac:dyDescent="0.5">
      <c r="A39" s="1" t="s">
        <v>219</v>
      </c>
      <c r="C39" s="3">
        <v>170000</v>
      </c>
      <c r="E39" s="3">
        <v>151985330340</v>
      </c>
      <c r="G39" s="3">
        <v>150718029450</v>
      </c>
      <c r="I39" s="3">
        <v>1267300890</v>
      </c>
      <c r="K39" s="3">
        <v>170000</v>
      </c>
      <c r="M39" s="3">
        <v>151985330340</v>
      </c>
      <c r="O39" s="3">
        <v>144060407442</v>
      </c>
      <c r="Q39" s="3">
        <v>7924922898</v>
      </c>
    </row>
    <row r="40" spans="1:17" x14ac:dyDescent="0.5">
      <c r="A40" s="1" t="s">
        <v>222</v>
      </c>
      <c r="C40" s="3">
        <v>114488</v>
      </c>
      <c r="E40" s="3">
        <v>102503889012</v>
      </c>
      <c r="G40" s="3">
        <v>102574495379</v>
      </c>
      <c r="I40" s="3">
        <v>-70606366</v>
      </c>
      <c r="K40" s="3">
        <v>114488</v>
      </c>
      <c r="M40" s="3">
        <v>102503889012</v>
      </c>
      <c r="O40" s="3">
        <v>101734902915</v>
      </c>
      <c r="Q40" s="3">
        <v>768986097</v>
      </c>
    </row>
    <row r="41" spans="1:17" x14ac:dyDescent="0.5">
      <c r="A41" s="1" t="s">
        <v>136</v>
      </c>
      <c r="C41" s="3">
        <v>7301000</v>
      </c>
      <c r="E41" s="3">
        <v>6631641427719</v>
      </c>
      <c r="G41" s="3">
        <v>6836742328665</v>
      </c>
      <c r="I41" s="3">
        <v>-205100900945</v>
      </c>
      <c r="K41" s="3">
        <v>7301000</v>
      </c>
      <c r="M41" s="3">
        <v>6631641427719</v>
      </c>
      <c r="O41" s="3">
        <v>6664879286316</v>
      </c>
      <c r="Q41" s="3">
        <v>-33237858596</v>
      </c>
    </row>
    <row r="42" spans="1:17" x14ac:dyDescent="0.5">
      <c r="A42" s="1" t="s">
        <v>75</v>
      </c>
      <c r="C42" s="3">
        <v>8330000</v>
      </c>
      <c r="E42" s="3">
        <v>7825596889500</v>
      </c>
      <c r="G42" s="3">
        <v>7885386263825</v>
      </c>
      <c r="I42" s="3">
        <v>-59789374324</v>
      </c>
      <c r="K42" s="3">
        <v>8330000</v>
      </c>
      <c r="M42" s="3">
        <v>7825596889500</v>
      </c>
      <c r="O42" s="3">
        <v>7719599687875</v>
      </c>
      <c r="Q42" s="3">
        <v>105997201625</v>
      </c>
    </row>
    <row r="43" spans="1:17" x14ac:dyDescent="0.5">
      <c r="A43" s="1" t="s">
        <v>180</v>
      </c>
      <c r="C43" s="3">
        <v>9993800</v>
      </c>
      <c r="E43" s="3">
        <v>9280115006713</v>
      </c>
      <c r="G43" s="3">
        <v>9216656960730</v>
      </c>
      <c r="I43" s="3">
        <v>63458045983</v>
      </c>
      <c r="K43" s="3">
        <v>9993800</v>
      </c>
      <c r="M43" s="3">
        <v>9280115006713</v>
      </c>
      <c r="O43" s="3">
        <v>9144397902024</v>
      </c>
      <c r="Q43" s="3">
        <v>135717104689</v>
      </c>
    </row>
    <row r="44" spans="1:17" x14ac:dyDescent="0.5">
      <c r="A44" s="1" t="s">
        <v>177</v>
      </c>
      <c r="C44" s="3">
        <v>7120295</v>
      </c>
      <c r="E44" s="3">
        <v>6611814973455</v>
      </c>
      <c r="G44" s="3">
        <v>6566602941243</v>
      </c>
      <c r="I44" s="3">
        <v>45212032212</v>
      </c>
      <c r="K44" s="3">
        <v>7120295</v>
      </c>
      <c r="M44" s="3">
        <v>6611814973455</v>
      </c>
      <c r="O44" s="3">
        <v>6520447956804</v>
      </c>
      <c r="Q44" s="3">
        <v>91367016651</v>
      </c>
    </row>
    <row r="45" spans="1:17" x14ac:dyDescent="0.5">
      <c r="A45" s="1" t="s">
        <v>72</v>
      </c>
      <c r="C45" s="3">
        <v>3205000</v>
      </c>
      <c r="E45" s="3">
        <v>2825038673716</v>
      </c>
      <c r="G45" s="3">
        <v>2915045452892</v>
      </c>
      <c r="I45" s="3">
        <v>-90006779175</v>
      </c>
      <c r="K45" s="3">
        <v>3205000</v>
      </c>
      <c r="M45" s="3">
        <v>2825038673716</v>
      </c>
      <c r="O45" s="3">
        <v>2880050341023</v>
      </c>
      <c r="Q45" s="3">
        <v>-55011667306</v>
      </c>
    </row>
    <row r="46" spans="1:17" x14ac:dyDescent="0.5">
      <c r="A46" s="1" t="s">
        <v>225</v>
      </c>
      <c r="C46" s="3">
        <v>337500</v>
      </c>
      <c r="E46" s="3">
        <v>314357255684</v>
      </c>
      <c r="G46" s="3">
        <v>314357255684</v>
      </c>
      <c r="I46" s="3">
        <v>0</v>
      </c>
      <c r="K46" s="3">
        <v>337500</v>
      </c>
      <c r="M46" s="3">
        <v>314357255684</v>
      </c>
      <c r="O46" s="3">
        <v>301473692441</v>
      </c>
      <c r="Q46" s="3">
        <v>12883563243</v>
      </c>
    </row>
    <row r="47" spans="1:17" x14ac:dyDescent="0.5">
      <c r="A47" s="1" t="s">
        <v>106</v>
      </c>
      <c r="C47" s="3">
        <v>165506</v>
      </c>
      <c r="E47" s="3">
        <v>151509906583</v>
      </c>
      <c r="G47" s="3">
        <v>148608698829</v>
      </c>
      <c r="I47" s="3">
        <v>2901207754</v>
      </c>
      <c r="K47" s="3">
        <v>165506</v>
      </c>
      <c r="M47" s="3">
        <v>151509906583</v>
      </c>
      <c r="O47" s="3">
        <v>137720481024</v>
      </c>
      <c r="Q47" s="3">
        <v>13789425559</v>
      </c>
    </row>
    <row r="48" spans="1:17" x14ac:dyDescent="0.5">
      <c r="A48" s="1" t="s">
        <v>115</v>
      </c>
      <c r="C48" s="3">
        <v>381867</v>
      </c>
      <c r="E48" s="3">
        <v>332784194612</v>
      </c>
      <c r="G48" s="3">
        <v>328201665839</v>
      </c>
      <c r="I48" s="3">
        <v>4582528773</v>
      </c>
      <c r="K48" s="3">
        <v>381867</v>
      </c>
      <c r="M48" s="3">
        <v>332784194612</v>
      </c>
      <c r="O48" s="3">
        <v>314309182206</v>
      </c>
      <c r="Q48" s="3">
        <v>18475012406</v>
      </c>
    </row>
    <row r="49" spans="1:17" x14ac:dyDescent="0.5">
      <c r="A49" s="1" t="s">
        <v>99</v>
      </c>
      <c r="C49" s="3">
        <v>7226085</v>
      </c>
      <c r="E49" s="3">
        <v>5894594936044</v>
      </c>
      <c r="G49" s="3">
        <v>5786355774281</v>
      </c>
      <c r="I49" s="3">
        <v>108239161763</v>
      </c>
      <c r="K49" s="3">
        <v>7226085</v>
      </c>
      <c r="M49" s="3">
        <v>5894594936044</v>
      </c>
      <c r="O49" s="3">
        <v>5226771251516</v>
      </c>
      <c r="Q49" s="3">
        <v>667823684528</v>
      </c>
    </row>
    <row r="50" spans="1:17" x14ac:dyDescent="0.5">
      <c r="A50" s="1" t="s">
        <v>112</v>
      </c>
      <c r="C50" s="3">
        <v>1395648</v>
      </c>
      <c r="E50" s="3">
        <v>1243390445873</v>
      </c>
      <c r="G50" s="3">
        <v>1222958950904</v>
      </c>
      <c r="I50" s="3">
        <v>20431494969</v>
      </c>
      <c r="K50" s="3">
        <v>1395648</v>
      </c>
      <c r="M50" s="3">
        <v>1243390445873</v>
      </c>
      <c r="O50" s="3">
        <v>1136880082409</v>
      </c>
      <c r="Q50" s="3">
        <v>106510363464</v>
      </c>
    </row>
    <row r="51" spans="1:17" x14ac:dyDescent="0.5">
      <c r="A51" s="1" t="s">
        <v>93</v>
      </c>
      <c r="C51" s="3">
        <v>4482263</v>
      </c>
      <c r="E51" s="3">
        <v>3824342705727</v>
      </c>
      <c r="G51" s="3">
        <v>3764913022116</v>
      </c>
      <c r="I51" s="3">
        <v>59429683611</v>
      </c>
      <c r="K51" s="3">
        <v>4482263</v>
      </c>
      <c r="M51" s="3">
        <v>3824342705727</v>
      </c>
      <c r="O51" s="3">
        <v>3403477531935</v>
      </c>
      <c r="Q51" s="3">
        <v>420865173792</v>
      </c>
    </row>
    <row r="52" spans="1:17" x14ac:dyDescent="0.5">
      <c r="A52" s="1" t="s">
        <v>139</v>
      </c>
      <c r="C52" s="3">
        <v>4679934</v>
      </c>
      <c r="E52" s="3">
        <v>4191501083701</v>
      </c>
      <c r="G52" s="3">
        <v>4162442094862</v>
      </c>
      <c r="I52" s="3">
        <v>29058988839</v>
      </c>
      <c r="K52" s="3">
        <v>4679934</v>
      </c>
      <c r="M52" s="3">
        <v>4191501083701</v>
      </c>
      <c r="O52" s="3">
        <v>4166672317178</v>
      </c>
      <c r="Q52" s="3">
        <v>24828766523</v>
      </c>
    </row>
    <row r="53" spans="1:17" x14ac:dyDescent="0.5">
      <c r="A53" s="1" t="s">
        <v>125</v>
      </c>
      <c r="C53" s="3">
        <v>2173372</v>
      </c>
      <c r="E53" s="3">
        <v>1817194578781</v>
      </c>
      <c r="G53" s="3">
        <v>1776228104093</v>
      </c>
      <c r="I53" s="3">
        <v>40966474688</v>
      </c>
      <c r="K53" s="3">
        <v>2173372</v>
      </c>
      <c r="M53" s="3">
        <v>1817194578781</v>
      </c>
      <c r="O53" s="3">
        <v>1692380943695</v>
      </c>
      <c r="Q53" s="3">
        <v>124813635086</v>
      </c>
    </row>
    <row r="54" spans="1:17" x14ac:dyDescent="0.5">
      <c r="A54" s="1" t="s">
        <v>81</v>
      </c>
      <c r="C54" s="3">
        <v>5138981</v>
      </c>
      <c r="E54" s="3">
        <v>4111076879407</v>
      </c>
      <c r="G54" s="3">
        <v>4085172169565</v>
      </c>
      <c r="I54" s="3">
        <v>25904709842</v>
      </c>
      <c r="K54" s="3">
        <v>5138981</v>
      </c>
      <c r="M54" s="3">
        <v>4111076879407</v>
      </c>
      <c r="O54" s="3">
        <v>3757202862170</v>
      </c>
      <c r="Q54" s="3">
        <v>353874017237</v>
      </c>
    </row>
    <row r="55" spans="1:17" x14ac:dyDescent="0.5">
      <c r="A55" s="1" t="s">
        <v>90</v>
      </c>
      <c r="C55" s="3">
        <v>2850823</v>
      </c>
      <c r="E55" s="3">
        <v>2308478500161</v>
      </c>
      <c r="G55" s="3">
        <v>2253963499177</v>
      </c>
      <c r="I55" s="3">
        <v>54515000984</v>
      </c>
      <c r="K55" s="3">
        <v>2850823</v>
      </c>
      <c r="M55" s="3">
        <v>2308478500161</v>
      </c>
      <c r="O55" s="3">
        <v>2153319820238</v>
      </c>
      <c r="Q55" s="3">
        <v>155158679923</v>
      </c>
    </row>
    <row r="56" spans="1:17" x14ac:dyDescent="0.5">
      <c r="A56" s="1" t="s">
        <v>120</v>
      </c>
      <c r="C56" s="3">
        <v>2286867</v>
      </c>
      <c r="E56" s="3">
        <v>1920916710262</v>
      </c>
      <c r="G56" s="3">
        <v>1884931485403</v>
      </c>
      <c r="I56" s="3">
        <v>35985224859</v>
      </c>
      <c r="K56" s="3">
        <v>2286867</v>
      </c>
      <c r="M56" s="3">
        <v>1920916710262</v>
      </c>
      <c r="O56" s="3">
        <v>1721821656116</v>
      </c>
      <c r="Q56" s="3">
        <v>199095054146</v>
      </c>
    </row>
    <row r="57" spans="1:17" x14ac:dyDescent="0.5">
      <c r="A57" s="1" t="s">
        <v>152</v>
      </c>
      <c r="C57" s="3">
        <v>4560500</v>
      </c>
      <c r="E57" s="3">
        <v>4023652397707</v>
      </c>
      <c r="G57" s="3">
        <v>4005263314996</v>
      </c>
      <c r="I57" s="3">
        <v>18389082711</v>
      </c>
      <c r="K57" s="3">
        <v>4560500</v>
      </c>
      <c r="M57" s="3">
        <v>4023652397707</v>
      </c>
      <c r="O57" s="3">
        <v>4034867565487</v>
      </c>
      <c r="Q57" s="3">
        <v>-11215167779</v>
      </c>
    </row>
    <row r="58" spans="1:17" x14ac:dyDescent="0.5">
      <c r="A58" s="1" t="s">
        <v>228</v>
      </c>
      <c r="C58" s="3">
        <v>5965226</v>
      </c>
      <c r="E58" s="3">
        <v>5467717087036</v>
      </c>
      <c r="G58" s="3">
        <v>5467717087036</v>
      </c>
      <c r="I58" s="3">
        <v>0</v>
      </c>
      <c r="K58" s="3">
        <v>5965226</v>
      </c>
      <c r="M58" s="3">
        <v>5467717087036</v>
      </c>
      <c r="O58" s="3">
        <v>5299951565935</v>
      </c>
      <c r="Q58" s="3">
        <v>167765521101</v>
      </c>
    </row>
    <row r="59" spans="1:17" x14ac:dyDescent="0.5">
      <c r="A59" s="1" t="s">
        <v>235</v>
      </c>
      <c r="C59" s="3">
        <v>8289315</v>
      </c>
      <c r="E59" s="3">
        <v>7819378193447</v>
      </c>
      <c r="G59" s="3">
        <v>7762879969149</v>
      </c>
      <c r="I59" s="3">
        <v>56498224298</v>
      </c>
      <c r="K59" s="3">
        <v>8289315</v>
      </c>
      <c r="M59" s="3">
        <v>7819378193447</v>
      </c>
      <c r="O59" s="3">
        <v>7665431287975</v>
      </c>
      <c r="Q59" s="3">
        <v>153946905472</v>
      </c>
    </row>
    <row r="60" spans="1:17" x14ac:dyDescent="0.5">
      <c r="A60" s="1" t="s">
        <v>169</v>
      </c>
      <c r="C60" s="3">
        <v>2500000</v>
      </c>
      <c r="E60" s="3">
        <v>2272286945468</v>
      </c>
      <c r="G60" s="3">
        <v>2260662395937</v>
      </c>
      <c r="I60" s="3">
        <v>11624549531</v>
      </c>
      <c r="K60" s="3">
        <v>2500000</v>
      </c>
      <c r="M60" s="3">
        <v>2272286945468</v>
      </c>
      <c r="O60" s="3">
        <v>2441241446534</v>
      </c>
      <c r="Q60" s="3">
        <v>-168954501065</v>
      </c>
    </row>
    <row r="61" spans="1:17" x14ac:dyDescent="0.5">
      <c r="A61" s="1" t="s">
        <v>133</v>
      </c>
      <c r="C61" s="3">
        <v>1994901</v>
      </c>
      <c r="E61" s="3">
        <v>2026906447114</v>
      </c>
      <c r="G61" s="3">
        <v>2024919602711</v>
      </c>
      <c r="I61" s="3">
        <v>1986844403</v>
      </c>
      <c r="K61" s="3">
        <v>1994901</v>
      </c>
      <c r="M61" s="3">
        <v>2026906447114</v>
      </c>
      <c r="O61" s="3">
        <v>2015833180769</v>
      </c>
      <c r="Q61" s="3">
        <v>11073266345</v>
      </c>
    </row>
    <row r="62" spans="1:17" x14ac:dyDescent="0.5">
      <c r="A62" s="1" t="s">
        <v>172</v>
      </c>
      <c r="C62" s="3">
        <v>4001100</v>
      </c>
      <c r="E62" s="3">
        <v>3974981550445</v>
      </c>
      <c r="G62" s="3">
        <v>3949829499944</v>
      </c>
      <c r="I62" s="3">
        <v>25152050501</v>
      </c>
      <c r="K62" s="3">
        <v>4001100</v>
      </c>
      <c r="M62" s="3">
        <v>3974981550445</v>
      </c>
      <c r="O62" s="3">
        <v>3836656792413</v>
      </c>
      <c r="Q62" s="3">
        <v>138324758032</v>
      </c>
    </row>
    <row r="63" spans="1:17" x14ac:dyDescent="0.5">
      <c r="A63" s="1" t="s">
        <v>190</v>
      </c>
      <c r="C63" s="3">
        <v>5860800</v>
      </c>
      <c r="E63" s="3">
        <v>5260590883403</v>
      </c>
      <c r="G63" s="3">
        <v>5499245132793</v>
      </c>
      <c r="I63" s="3">
        <v>-238654249389</v>
      </c>
      <c r="K63" s="3">
        <v>5860800</v>
      </c>
      <c r="M63" s="3">
        <v>5260590883403</v>
      </c>
      <c r="O63" s="3">
        <v>5096342467476</v>
      </c>
      <c r="Q63" s="3">
        <v>164248415927</v>
      </c>
    </row>
    <row r="64" spans="1:17" x14ac:dyDescent="0.5">
      <c r="A64" s="1" t="s">
        <v>84</v>
      </c>
      <c r="C64" s="3">
        <v>2707770</v>
      </c>
      <c r="E64" s="3">
        <v>1956477552456</v>
      </c>
      <c r="G64" s="3">
        <v>1929630936883</v>
      </c>
      <c r="I64" s="3">
        <v>26846615573</v>
      </c>
      <c r="K64" s="3">
        <v>2707770</v>
      </c>
      <c r="M64" s="3">
        <v>1956477552456</v>
      </c>
      <c r="O64" s="3">
        <v>1888538359660</v>
      </c>
      <c r="Q64" s="3">
        <v>67939192796</v>
      </c>
    </row>
    <row r="65" spans="1:17" x14ac:dyDescent="0.5">
      <c r="A65" s="1" t="s">
        <v>193</v>
      </c>
      <c r="C65" s="3">
        <v>195100</v>
      </c>
      <c r="E65" s="3">
        <v>174422981147</v>
      </c>
      <c r="G65" s="3">
        <v>174051915326</v>
      </c>
      <c r="I65" s="3">
        <v>371065821</v>
      </c>
      <c r="K65" s="3">
        <v>195100</v>
      </c>
      <c r="M65" s="3">
        <v>174422981147</v>
      </c>
      <c r="O65" s="3">
        <v>172076799465</v>
      </c>
      <c r="Q65" s="3">
        <v>2346181682</v>
      </c>
    </row>
    <row r="66" spans="1:17" x14ac:dyDescent="0.5">
      <c r="A66" s="1" t="s">
        <v>87</v>
      </c>
      <c r="C66" s="3">
        <v>2394041</v>
      </c>
      <c r="E66" s="3">
        <v>1657354299742</v>
      </c>
      <c r="G66" s="3">
        <v>1618934176870</v>
      </c>
      <c r="I66" s="3">
        <v>38420122872</v>
      </c>
      <c r="K66" s="3">
        <v>2394041</v>
      </c>
      <c r="M66" s="3">
        <v>1657354299742</v>
      </c>
      <c r="O66" s="3">
        <v>1601692490067</v>
      </c>
      <c r="Q66" s="3">
        <v>55661809675</v>
      </c>
    </row>
    <row r="67" spans="1:17" x14ac:dyDescent="0.5">
      <c r="A67" s="1" t="s">
        <v>175</v>
      </c>
      <c r="C67" s="3">
        <v>2549000</v>
      </c>
      <c r="E67" s="3">
        <v>2171565810200</v>
      </c>
      <c r="G67" s="3">
        <v>2213768860938</v>
      </c>
      <c r="I67" s="3">
        <v>-42203050737</v>
      </c>
      <c r="K67" s="3">
        <v>2549000</v>
      </c>
      <c r="M67" s="3">
        <v>2171565810200</v>
      </c>
      <c r="O67" s="3">
        <v>2185470774813</v>
      </c>
      <c r="Q67" s="3">
        <v>-13904964612</v>
      </c>
    </row>
    <row r="68" spans="1:17" x14ac:dyDescent="0.5">
      <c r="A68" s="1" t="s">
        <v>199</v>
      </c>
      <c r="C68" s="3">
        <v>2773000</v>
      </c>
      <c r="E68" s="3">
        <v>2334592513034</v>
      </c>
      <c r="G68" s="3">
        <v>2517941713977</v>
      </c>
      <c r="I68" s="3">
        <v>-183349200942</v>
      </c>
      <c r="K68" s="3">
        <v>2773000</v>
      </c>
      <c r="M68" s="3">
        <v>2334592513034</v>
      </c>
      <c r="O68" s="3">
        <v>2469624061359</v>
      </c>
      <c r="Q68" s="3">
        <v>-135031548324</v>
      </c>
    </row>
    <row r="69" spans="1:17" x14ac:dyDescent="0.5">
      <c r="A69" s="1" t="s">
        <v>196</v>
      </c>
      <c r="C69" s="3">
        <v>6195000</v>
      </c>
      <c r="E69" s="3">
        <v>5375577278308</v>
      </c>
      <c r="G69" s="3">
        <v>5448578796340</v>
      </c>
      <c r="I69" s="3">
        <v>-73001518031</v>
      </c>
      <c r="K69" s="3">
        <v>6195000</v>
      </c>
      <c r="M69" s="3">
        <v>5375577278308</v>
      </c>
      <c r="O69" s="3">
        <v>5645238957549</v>
      </c>
      <c r="Q69" s="3">
        <v>-269661679240</v>
      </c>
    </row>
    <row r="70" spans="1:17" x14ac:dyDescent="0.5">
      <c r="A70" s="1" t="s">
        <v>155</v>
      </c>
      <c r="C70" s="3">
        <v>2600000</v>
      </c>
      <c r="E70" s="3">
        <v>2339930124194</v>
      </c>
      <c r="G70" s="3">
        <v>2339909325000</v>
      </c>
      <c r="I70" s="3">
        <v>20799194</v>
      </c>
      <c r="K70" s="3">
        <v>2600000</v>
      </c>
      <c r="M70" s="3">
        <v>2339930124194</v>
      </c>
      <c r="O70" s="3">
        <v>2418006425133</v>
      </c>
      <c r="Q70" s="3">
        <v>-78076300939</v>
      </c>
    </row>
    <row r="71" spans="1:17" x14ac:dyDescent="0.5">
      <c r="A71" s="1" t="s">
        <v>117</v>
      </c>
      <c r="C71" s="3">
        <v>9321203</v>
      </c>
      <c r="E71" s="3">
        <v>7997282267303</v>
      </c>
      <c r="G71" s="3">
        <v>7718871109564</v>
      </c>
      <c r="I71" s="3">
        <v>278411157739</v>
      </c>
      <c r="K71" s="3">
        <v>9321203</v>
      </c>
      <c r="M71" s="3">
        <v>7997282267303</v>
      </c>
      <c r="O71" s="3">
        <v>7415341194551</v>
      </c>
      <c r="Q71" s="3">
        <v>581941072752</v>
      </c>
    </row>
    <row r="72" spans="1:17" x14ac:dyDescent="0.5">
      <c r="A72" s="1" t="s">
        <v>113</v>
      </c>
      <c r="C72" s="3">
        <v>6465584</v>
      </c>
      <c r="E72" s="3">
        <v>4008506744344</v>
      </c>
      <c r="G72" s="3">
        <v>3856727971994</v>
      </c>
      <c r="I72" s="3">
        <v>151778772350</v>
      </c>
      <c r="K72" s="3">
        <v>6465584</v>
      </c>
      <c r="M72" s="3">
        <v>4008506744344</v>
      </c>
      <c r="O72" s="3">
        <v>3919728884922</v>
      </c>
      <c r="Q72" s="3">
        <v>88777859422</v>
      </c>
    </row>
    <row r="73" spans="1:17" x14ac:dyDescent="0.5">
      <c r="A73" s="1" t="s">
        <v>109</v>
      </c>
      <c r="C73" s="3">
        <v>7159755</v>
      </c>
      <c r="E73" s="3">
        <v>4521496457922</v>
      </c>
      <c r="G73" s="3">
        <v>4438564236734</v>
      </c>
      <c r="I73" s="3">
        <v>82932221188</v>
      </c>
      <c r="K73" s="3">
        <v>7159755</v>
      </c>
      <c r="M73" s="3">
        <v>4521496457922</v>
      </c>
      <c r="O73" s="3">
        <v>4388783226084</v>
      </c>
      <c r="Q73" s="3">
        <v>132713231838</v>
      </c>
    </row>
    <row r="74" spans="1:17" x14ac:dyDescent="0.5">
      <c r="A74" s="1" t="s">
        <v>123</v>
      </c>
      <c r="C74" s="3">
        <v>2005325</v>
      </c>
      <c r="E74" s="3">
        <v>1328877381505</v>
      </c>
      <c r="G74" s="3">
        <v>1299391199105</v>
      </c>
      <c r="I74" s="3">
        <v>29486182400</v>
      </c>
      <c r="K74" s="3">
        <v>2005325</v>
      </c>
      <c r="M74" s="3">
        <v>1328877381505</v>
      </c>
      <c r="O74" s="3">
        <v>1289486227257</v>
      </c>
      <c r="Q74" s="3">
        <v>39391154248</v>
      </c>
    </row>
    <row r="75" spans="1:17" x14ac:dyDescent="0.5">
      <c r="A75" s="1" t="s">
        <v>161</v>
      </c>
      <c r="C75" s="3">
        <v>5999969</v>
      </c>
      <c r="E75" s="3">
        <v>5770000301646</v>
      </c>
      <c r="G75" s="3">
        <v>5721745056939</v>
      </c>
      <c r="I75" s="3">
        <v>48255244707</v>
      </c>
      <c r="K75" s="3">
        <v>5999969</v>
      </c>
      <c r="M75" s="3">
        <v>5770000301646</v>
      </c>
      <c r="O75" s="3">
        <v>5513581306928</v>
      </c>
      <c r="Q75" s="3">
        <v>256418994718</v>
      </c>
    </row>
    <row r="76" spans="1:17" x14ac:dyDescent="0.5">
      <c r="A76" s="1" t="s">
        <v>131</v>
      </c>
      <c r="C76" s="3">
        <v>8156800</v>
      </c>
      <c r="E76" s="3">
        <v>5236462679208</v>
      </c>
      <c r="G76" s="3">
        <v>4935488422412</v>
      </c>
      <c r="I76" s="3">
        <v>300974256796</v>
      </c>
      <c r="K76" s="3">
        <v>8156800</v>
      </c>
      <c r="M76" s="3">
        <v>5236462679208</v>
      </c>
      <c r="O76" s="3">
        <v>5109615025652</v>
      </c>
      <c r="Q76" s="3">
        <v>126847653556</v>
      </c>
    </row>
    <row r="77" spans="1:17" x14ac:dyDescent="0.5">
      <c r="A77" s="1" t="s">
        <v>128</v>
      </c>
      <c r="C77" s="3">
        <v>408600</v>
      </c>
      <c r="E77" s="3">
        <v>268059814279</v>
      </c>
      <c r="G77" s="3">
        <v>263007317600</v>
      </c>
      <c r="I77" s="3">
        <v>5052496679</v>
      </c>
      <c r="K77" s="3">
        <v>408600</v>
      </c>
      <c r="M77" s="3">
        <v>268059814279</v>
      </c>
      <c r="O77" s="3">
        <v>260796845597</v>
      </c>
      <c r="Q77" s="3">
        <v>7262968682</v>
      </c>
    </row>
    <row r="78" spans="1:17" x14ac:dyDescent="0.5">
      <c r="A78" s="1" t="s">
        <v>204</v>
      </c>
      <c r="C78" s="3">
        <v>13980413</v>
      </c>
      <c r="E78" s="3">
        <v>11867163214980</v>
      </c>
      <c r="G78" s="3">
        <v>11944169771524</v>
      </c>
      <c r="I78" s="3">
        <v>-77006556543</v>
      </c>
      <c r="K78" s="3">
        <v>13980413</v>
      </c>
      <c r="M78" s="3">
        <v>11867163214980</v>
      </c>
      <c r="O78" s="3">
        <v>12628632831902</v>
      </c>
      <c r="Q78" s="3">
        <v>-761469616921</v>
      </c>
    </row>
    <row r="79" spans="1:17" x14ac:dyDescent="0.5">
      <c r="A79" s="1" t="s">
        <v>201</v>
      </c>
      <c r="C79" s="3">
        <v>24796875</v>
      </c>
      <c r="E79" s="3">
        <v>21534135598034</v>
      </c>
      <c r="G79" s="3">
        <v>22307442281968</v>
      </c>
      <c r="I79" s="3">
        <v>-773306683933</v>
      </c>
      <c r="K79" s="3">
        <v>24796875</v>
      </c>
      <c r="M79" s="3">
        <v>21534135598034</v>
      </c>
      <c r="O79" s="3">
        <v>23528181924670</v>
      </c>
      <c r="Q79" s="3">
        <v>-1994046326635</v>
      </c>
    </row>
    <row r="80" spans="1:17" x14ac:dyDescent="0.5">
      <c r="A80" s="1" t="s">
        <v>184</v>
      </c>
      <c r="C80" s="3">
        <v>1480000</v>
      </c>
      <c r="E80" s="3">
        <v>1373212733652</v>
      </c>
      <c r="G80" s="3">
        <v>1371448299407</v>
      </c>
      <c r="I80" s="3">
        <v>1764434245</v>
      </c>
      <c r="K80" s="3">
        <v>1480000</v>
      </c>
      <c r="M80" s="3">
        <v>1373212733652</v>
      </c>
      <c r="O80" s="3">
        <v>1365173684062</v>
      </c>
      <c r="Q80" s="3">
        <v>8039049590</v>
      </c>
    </row>
    <row r="81" spans="1:17" x14ac:dyDescent="0.5">
      <c r="A81" s="1" t="s">
        <v>207</v>
      </c>
      <c r="C81" s="3">
        <v>9913595</v>
      </c>
      <c r="E81" s="3">
        <v>9124386921370</v>
      </c>
      <c r="G81" s="3">
        <v>8921800544476</v>
      </c>
      <c r="I81" s="3">
        <v>202586376894</v>
      </c>
      <c r="K81" s="3">
        <v>9913595</v>
      </c>
      <c r="M81" s="3">
        <v>9124386921370</v>
      </c>
      <c r="O81" s="3">
        <v>9300946446664</v>
      </c>
      <c r="Q81" s="3">
        <v>-176559525293</v>
      </c>
    </row>
    <row r="82" spans="1:17" x14ac:dyDescent="0.5">
      <c r="A82" s="1" t="s">
        <v>232</v>
      </c>
      <c r="C82" s="3">
        <v>2450000</v>
      </c>
      <c r="E82" s="3">
        <v>2322086244806</v>
      </c>
      <c r="G82" s="3">
        <v>2319079443984</v>
      </c>
      <c r="I82" s="3">
        <v>3006800822</v>
      </c>
      <c r="K82" s="3">
        <v>2450000</v>
      </c>
      <c r="M82" s="3">
        <v>2322086244806</v>
      </c>
      <c r="O82" s="3">
        <v>2305605654318</v>
      </c>
      <c r="Q82" s="3">
        <v>16480590488</v>
      </c>
    </row>
    <row r="83" spans="1:17" x14ac:dyDescent="0.5">
      <c r="A83" s="1" t="s">
        <v>142</v>
      </c>
      <c r="C83" s="3">
        <v>4061300</v>
      </c>
      <c r="E83" s="3">
        <v>3569819457166</v>
      </c>
      <c r="G83" s="3">
        <v>3551440516205</v>
      </c>
      <c r="I83" s="3">
        <v>18378940961</v>
      </c>
      <c r="K83" s="3">
        <v>4061300</v>
      </c>
      <c r="M83" s="3">
        <v>3569819457166</v>
      </c>
      <c r="O83" s="3">
        <v>3490284502535</v>
      </c>
      <c r="Q83" s="3">
        <v>79534954631</v>
      </c>
    </row>
    <row r="84" spans="1:17" x14ac:dyDescent="0.5">
      <c r="A84" s="1" t="s">
        <v>158</v>
      </c>
      <c r="C84" s="3">
        <v>1049399</v>
      </c>
      <c r="E84" s="3">
        <v>944422502209</v>
      </c>
      <c r="G84" s="3">
        <v>944422502209</v>
      </c>
      <c r="I84" s="3">
        <v>0</v>
      </c>
      <c r="K84" s="3">
        <v>1049399</v>
      </c>
      <c r="M84" s="3">
        <v>944422502209</v>
      </c>
      <c r="O84" s="3">
        <v>952073168813</v>
      </c>
      <c r="Q84" s="3">
        <v>-7650666603</v>
      </c>
    </row>
    <row r="85" spans="1:17" x14ac:dyDescent="0.5">
      <c r="A85" s="1" t="s">
        <v>210</v>
      </c>
      <c r="C85" s="3">
        <v>2610000</v>
      </c>
      <c r="E85" s="3">
        <v>2191106661326</v>
      </c>
      <c r="G85" s="3">
        <v>2255367591119</v>
      </c>
      <c r="I85" s="3">
        <v>-64260929792</v>
      </c>
      <c r="K85" s="3">
        <v>2610000</v>
      </c>
      <c r="M85" s="3">
        <v>2191106661326</v>
      </c>
      <c r="O85" s="3">
        <v>2406806125000</v>
      </c>
      <c r="Q85" s="3">
        <v>-215699463673</v>
      </c>
    </row>
    <row r="86" spans="1:17" x14ac:dyDescent="0.5">
      <c r="A86" s="1" t="s">
        <v>58</v>
      </c>
      <c r="C86" s="3">
        <v>3211100</v>
      </c>
      <c r="E86" s="3">
        <v>3918248571000</v>
      </c>
      <c r="G86" s="3">
        <v>3825472636502</v>
      </c>
      <c r="I86" s="3">
        <v>92775934498</v>
      </c>
      <c r="K86" s="3">
        <v>3211100</v>
      </c>
      <c r="M86" s="3">
        <v>3918248571000</v>
      </c>
      <c r="O86" s="3">
        <v>3856145768000</v>
      </c>
      <c r="Q86" s="3">
        <v>62102803000</v>
      </c>
    </row>
    <row r="87" spans="1:17" x14ac:dyDescent="0.5">
      <c r="A87" s="1" t="s">
        <v>164</v>
      </c>
      <c r="C87" s="3">
        <v>1485000</v>
      </c>
      <c r="E87" s="3">
        <v>1427875438740</v>
      </c>
      <c r="G87" s="3">
        <v>1420329071806</v>
      </c>
      <c r="I87" s="3">
        <v>7546366934</v>
      </c>
      <c r="K87" s="3">
        <v>1485000</v>
      </c>
      <c r="M87" s="3">
        <v>1427875438740</v>
      </c>
      <c r="O87" s="3">
        <v>1485000000000</v>
      </c>
      <c r="Q87" s="3">
        <v>-57124561259</v>
      </c>
    </row>
    <row r="88" spans="1:17" x14ac:dyDescent="0.5">
      <c r="A88" s="1" t="s">
        <v>96</v>
      </c>
      <c r="C88" s="3">
        <v>3094217</v>
      </c>
      <c r="E88" s="3">
        <v>1684333637832</v>
      </c>
      <c r="G88" s="3">
        <v>1643093721136</v>
      </c>
      <c r="I88" s="3">
        <v>41239916696</v>
      </c>
      <c r="K88" s="3">
        <v>3094217</v>
      </c>
      <c r="M88" s="3">
        <v>1684333637832</v>
      </c>
      <c r="O88" s="3">
        <v>1641553850121</v>
      </c>
      <c r="Q88" s="3">
        <v>42779787711</v>
      </c>
    </row>
    <row r="89" spans="1:17" x14ac:dyDescent="0.5">
      <c r="A89" s="1" t="s">
        <v>101</v>
      </c>
      <c r="C89" s="3">
        <v>2139300</v>
      </c>
      <c r="E89" s="3">
        <v>1011721336278</v>
      </c>
      <c r="G89" s="3">
        <v>976536963796</v>
      </c>
      <c r="I89" s="3">
        <v>35184372482</v>
      </c>
      <c r="K89" s="3">
        <v>2139300</v>
      </c>
      <c r="M89" s="3">
        <v>1011721336278</v>
      </c>
      <c r="O89" s="3">
        <v>990092960687</v>
      </c>
      <c r="Q89" s="3">
        <v>21628375591</v>
      </c>
    </row>
    <row r="90" spans="1:17" x14ac:dyDescent="0.5">
      <c r="A90" s="1" t="s">
        <v>187</v>
      </c>
      <c r="C90" s="3">
        <v>1980000</v>
      </c>
      <c r="E90" s="3">
        <v>1653311018859</v>
      </c>
      <c r="G90" s="3">
        <v>1649222205651</v>
      </c>
      <c r="I90" s="3">
        <v>4088813208</v>
      </c>
      <c r="K90" s="3">
        <v>1980000</v>
      </c>
      <c r="M90" s="3">
        <v>1653311018859</v>
      </c>
      <c r="O90" s="3">
        <v>1979350362312</v>
      </c>
      <c r="Q90" s="3">
        <v>-326039343452</v>
      </c>
    </row>
    <row r="91" spans="1:17" x14ac:dyDescent="0.5">
      <c r="A91" s="1" t="s">
        <v>66</v>
      </c>
      <c r="C91" s="3">
        <v>1412900</v>
      </c>
      <c r="E91" s="3">
        <v>4816270986595</v>
      </c>
      <c r="G91" s="3">
        <v>4702523079874</v>
      </c>
      <c r="I91" s="3">
        <v>113747906721</v>
      </c>
      <c r="K91" s="3">
        <v>1412900</v>
      </c>
      <c r="M91" s="3">
        <v>4816270986595</v>
      </c>
      <c r="O91" s="3">
        <v>4999546650000</v>
      </c>
      <c r="Q91" s="3">
        <v>-183275663404</v>
      </c>
    </row>
    <row r="92" spans="1:17" x14ac:dyDescent="0.5">
      <c r="A92" s="1" t="s">
        <v>62</v>
      </c>
      <c r="C92" s="3">
        <v>43164</v>
      </c>
      <c r="E92" s="3">
        <v>137852800456</v>
      </c>
      <c r="G92" s="3">
        <v>134496916530</v>
      </c>
      <c r="I92" s="3">
        <v>3355883926</v>
      </c>
      <c r="K92" s="3">
        <v>43164</v>
      </c>
      <c r="M92" s="3">
        <v>137852800456</v>
      </c>
      <c r="O92" s="3">
        <v>148475527200</v>
      </c>
      <c r="Q92" s="3">
        <v>-10622726743</v>
      </c>
    </row>
    <row r="93" spans="1:17" x14ac:dyDescent="0.5">
      <c r="A93" s="1" t="s">
        <v>65</v>
      </c>
      <c r="C93" s="3">
        <v>388476</v>
      </c>
      <c r="E93" s="3">
        <v>1240675204111</v>
      </c>
      <c r="G93" s="3">
        <v>1210472248774</v>
      </c>
      <c r="I93" s="3">
        <v>30202955337</v>
      </c>
      <c r="K93" s="3">
        <v>388476</v>
      </c>
      <c r="M93" s="3">
        <v>1240675204111</v>
      </c>
      <c r="O93" s="3">
        <v>1336279744800</v>
      </c>
      <c r="Q93" s="3">
        <v>-95604540688</v>
      </c>
    </row>
    <row r="94" spans="1:17" x14ac:dyDescent="0.5">
      <c r="A94" s="1" t="s">
        <v>181</v>
      </c>
      <c r="C94" s="3">
        <v>1995000</v>
      </c>
      <c r="E94" s="3">
        <v>1931610412740</v>
      </c>
      <c r="G94" s="3">
        <v>1921431629308</v>
      </c>
      <c r="I94" s="3">
        <v>10178783432</v>
      </c>
      <c r="K94" s="3">
        <v>1995000</v>
      </c>
      <c r="M94" s="3">
        <v>1931610412740</v>
      </c>
      <c r="O94" s="3">
        <v>1995000000000</v>
      </c>
      <c r="Q94" s="3">
        <v>-63389587259</v>
      </c>
    </row>
    <row r="95" spans="1:17" x14ac:dyDescent="0.5">
      <c r="A95" s="1" t="s">
        <v>103</v>
      </c>
      <c r="C95" s="3">
        <v>342300</v>
      </c>
      <c r="E95" s="3">
        <v>166084369981</v>
      </c>
      <c r="G95" s="3">
        <v>160179517813</v>
      </c>
      <c r="I95" s="3">
        <v>5904852168</v>
      </c>
      <c r="K95" s="3">
        <v>342300</v>
      </c>
      <c r="M95" s="3">
        <v>166084369981</v>
      </c>
      <c r="O95" s="3">
        <v>159750103022</v>
      </c>
      <c r="Q95" s="3">
        <v>6334266959</v>
      </c>
    </row>
    <row r="96" spans="1:17" x14ac:dyDescent="0.5">
      <c r="A96" s="1" t="s">
        <v>69</v>
      </c>
      <c r="C96" s="3">
        <v>845145</v>
      </c>
      <c r="E96" s="3">
        <v>3186678520596</v>
      </c>
      <c r="G96" s="3">
        <v>3149477039231</v>
      </c>
      <c r="I96" s="3">
        <v>37201481365</v>
      </c>
      <c r="K96" s="3">
        <v>845145</v>
      </c>
      <c r="M96" s="3">
        <v>3186678520596</v>
      </c>
      <c r="O96" s="3">
        <v>3149965283850</v>
      </c>
      <c r="Q96" s="3">
        <v>36713236746</v>
      </c>
    </row>
    <row r="97" spans="1:17" x14ac:dyDescent="0.5">
      <c r="A97" s="1" t="s">
        <v>39</v>
      </c>
      <c r="C97" s="1" t="s">
        <v>39</v>
      </c>
      <c r="E97" s="4">
        <f>SUM(E8:E96)</f>
        <v>264806825087500</v>
      </c>
      <c r="G97" s="4">
        <f>SUM(G8:G96)</f>
        <v>263058278223603</v>
      </c>
      <c r="I97" s="4">
        <f>SUM(I8:I96)</f>
        <v>1748546863915</v>
      </c>
      <c r="K97" s="1" t="s">
        <v>39</v>
      </c>
      <c r="M97" s="4">
        <f>SUM(M8:M96)</f>
        <v>264813113537705</v>
      </c>
      <c r="O97" s="4">
        <f>SUM(O8:O96)</f>
        <v>260747502053942</v>
      </c>
      <c r="Q97" s="4">
        <f>SUM(Q8:Q96)</f>
        <v>4065611483784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Akrami, Abbas</cp:lastModifiedBy>
  <dcterms:created xsi:type="dcterms:W3CDTF">2024-04-27T14:38:56Z</dcterms:created>
  <dcterms:modified xsi:type="dcterms:W3CDTF">2024-04-28T14:11:43Z</dcterms:modified>
</cp:coreProperties>
</file>